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autoCompressPictures="0"/>
  <mc:AlternateContent xmlns:mc="http://schemas.openxmlformats.org/markup-compatibility/2006">
    <mc:Choice Requires="x15">
      <x15ac:absPath xmlns:x15ac="http://schemas.microsoft.com/office/spreadsheetml/2010/11/ac" url="G:\MAWI\Einkauf\18_Projekte\2025-05_CMRT\2025_Abfrage_Gold\"/>
    </mc:Choice>
  </mc:AlternateContent>
  <xr:revisionPtr revIDLastSave="0" documentId="8_{A0776020-D83D-4380-BD24-7A07E5BA3B67}" xr6:coauthVersionLast="36" xr6:coauthVersionMax="36"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S6" i="5"/>
  <c r="T6" i="5"/>
  <c r="S7" i="5"/>
  <c r="T7" i="5"/>
  <c r="S8" i="5"/>
  <c r="T8" i="5"/>
  <c r="S9" i="5"/>
  <c r="T9" i="5"/>
  <c r="S10" i="5"/>
  <c r="T10" i="5"/>
  <c r="S11" i="5"/>
  <c r="T11" i="5"/>
  <c r="S12" i="5"/>
  <c r="T12" i="5"/>
  <c r="S13" i="5"/>
  <c r="T13" i="5"/>
  <c r="S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S5" i="5"/>
  <c r="T5" i="5"/>
  <c r="V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D4" i="5"/>
  <c r="E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9" i="5"/>
  <c r="X9" i="5"/>
  <c r="V10" i="5"/>
  <c r="V11" i="5"/>
  <c r="V12" i="5"/>
  <c r="V13" i="5"/>
  <c r="V14" i="5"/>
  <c r="V15" i="5"/>
  <c r="V16" i="5"/>
  <c r="V17" i="5"/>
  <c r="V18" i="5"/>
  <c r="V19" i="5"/>
  <c r="V20" i="5"/>
  <c r="V21" i="5"/>
  <c r="X21" i="5"/>
  <c r="V22" i="5"/>
  <c r="V23" i="5"/>
  <c r="V24" i="5"/>
  <c r="V25" i="5"/>
  <c r="X25" i="5"/>
  <c r="V26" i="5"/>
  <c r="X26" i="5"/>
  <c r="V27" i="5"/>
  <c r="V28" i="5"/>
  <c r="V29" i="5"/>
  <c r="X29" i="5"/>
  <c r="V30" i="5"/>
  <c r="V31" i="5"/>
  <c r="V32" i="5"/>
  <c r="V33" i="5"/>
  <c r="X33" i="5"/>
  <c r="V34" i="5"/>
  <c r="V35" i="5"/>
  <c r="V36" i="5"/>
  <c r="V37" i="5"/>
  <c r="V38" i="5"/>
  <c r="V39" i="5"/>
  <c r="V40" i="5"/>
  <c r="V41" i="5"/>
  <c r="X41" i="5"/>
  <c r="V42" i="5"/>
  <c r="X42" i="5"/>
  <c r="V43" i="5"/>
  <c r="V44" i="5"/>
  <c r="V45" i="5"/>
  <c r="X45" i="5"/>
  <c r="V46" i="5"/>
  <c r="X46" i="5"/>
  <c r="V47" i="5"/>
  <c r="V48" i="5"/>
  <c r="V49" i="5"/>
  <c r="X49" i="5"/>
  <c r="V50" i="5"/>
  <c r="V51" i="5"/>
  <c r="V52" i="5"/>
  <c r="V53" i="5"/>
  <c r="X53" i="5"/>
  <c r="V54" i="5"/>
  <c r="V55" i="5"/>
  <c r="V56" i="5"/>
  <c r="V57" i="5"/>
  <c r="X57" i="5"/>
  <c r="V58" i="5"/>
  <c r="X58" i="5"/>
  <c r="V59" i="5"/>
  <c r="V60" i="5"/>
  <c r="V61" i="5"/>
  <c r="X61" i="5"/>
  <c r="V62" i="5"/>
  <c r="V63" i="5"/>
  <c r="V64" i="5"/>
  <c r="V65" i="5"/>
  <c r="X65" i="5"/>
  <c r="V66" i="5"/>
  <c r="V67" i="5"/>
  <c r="V68" i="5"/>
  <c r="V69" i="5"/>
  <c r="X69" i="5"/>
  <c r="V70" i="5"/>
  <c r="V71" i="5"/>
  <c r="V72" i="5"/>
  <c r="V73" i="5"/>
  <c r="X73" i="5"/>
  <c r="V74" i="5"/>
  <c r="X74" i="5"/>
  <c r="V75" i="5"/>
  <c r="V76" i="5"/>
  <c r="V77" i="5"/>
  <c r="X77" i="5"/>
  <c r="V78" i="5"/>
  <c r="V79" i="5"/>
  <c r="V80" i="5"/>
  <c r="V81" i="5"/>
  <c r="X81" i="5"/>
  <c r="V82" i="5"/>
  <c r="V83" i="5"/>
  <c r="V84" i="5"/>
  <c r="V85" i="5"/>
  <c r="X85" i="5"/>
  <c r="V86" i="5"/>
  <c r="V87" i="5"/>
  <c r="V88" i="5"/>
  <c r="V89" i="5"/>
  <c r="X89" i="5"/>
  <c r="V90" i="5"/>
  <c r="V91" i="5"/>
  <c r="V92" i="5"/>
  <c r="V93" i="5"/>
  <c r="X93" i="5"/>
  <c r="V94" i="5"/>
  <c r="X94" i="5"/>
  <c r="V95" i="5"/>
  <c r="V96" i="5"/>
  <c r="V97" i="5"/>
  <c r="X97" i="5"/>
  <c r="V98" i="5"/>
  <c r="V99" i="5"/>
  <c r="V100" i="5"/>
  <c r="V101" i="5"/>
  <c r="X101" i="5"/>
  <c r="V102" i="5"/>
  <c r="V103" i="5"/>
  <c r="V104" i="5"/>
  <c r="V105" i="5"/>
  <c r="X105" i="5"/>
  <c r="V106" i="5"/>
  <c r="X106" i="5"/>
  <c r="V107" i="5"/>
  <c r="V108" i="5"/>
  <c r="V109" i="5"/>
  <c r="X109" i="5"/>
  <c r="V110" i="5"/>
  <c r="X110" i="5"/>
  <c r="V111" i="5"/>
  <c r="V112" i="5"/>
  <c r="V113" i="5"/>
  <c r="X113" i="5"/>
  <c r="V114" i="5"/>
  <c r="V115" i="5"/>
  <c r="V116" i="5"/>
  <c r="V117" i="5"/>
  <c r="X117" i="5"/>
  <c r="V118" i="5"/>
  <c r="V119" i="5"/>
  <c r="V120" i="5"/>
  <c r="V121" i="5"/>
  <c r="X121" i="5"/>
  <c r="V122" i="5"/>
  <c r="X122" i="5"/>
  <c r="V123" i="5"/>
  <c r="V124" i="5"/>
  <c r="V125" i="5"/>
  <c r="X125" i="5"/>
  <c r="V126" i="5"/>
  <c r="X126" i="5"/>
  <c r="V127" i="5"/>
  <c r="V128" i="5"/>
  <c r="V129" i="5"/>
  <c r="X129" i="5"/>
  <c r="V130" i="5"/>
  <c r="V131" i="5"/>
  <c r="V132" i="5"/>
  <c r="V133" i="5"/>
  <c r="X133" i="5"/>
  <c r="V134" i="5"/>
  <c r="V135" i="5"/>
  <c r="V136" i="5"/>
  <c r="V137" i="5"/>
  <c r="X137" i="5"/>
  <c r="V138" i="5"/>
  <c r="V139" i="5"/>
  <c r="V140" i="5"/>
  <c r="V141" i="5"/>
  <c r="X141" i="5"/>
  <c r="V142" i="5"/>
  <c r="V143" i="5"/>
  <c r="V144" i="5"/>
  <c r="V145" i="5"/>
  <c r="X145" i="5"/>
  <c r="V146" i="5"/>
  <c r="V147" i="5"/>
  <c r="V148" i="5"/>
  <c r="V149" i="5"/>
  <c r="X149" i="5"/>
  <c r="V150" i="5"/>
  <c r="X150" i="5"/>
  <c r="V151" i="5"/>
  <c r="V152" i="5"/>
  <c r="V153" i="5"/>
  <c r="X153" i="5"/>
  <c r="V154" i="5"/>
  <c r="X154" i="5"/>
  <c r="V155" i="5"/>
  <c r="V156" i="5"/>
  <c r="V157" i="5"/>
  <c r="X157" i="5"/>
  <c r="V158" i="5"/>
  <c r="X158" i="5"/>
  <c r="V159" i="5"/>
  <c r="V160" i="5"/>
  <c r="V161" i="5"/>
  <c r="X161" i="5"/>
  <c r="V162" i="5"/>
  <c r="V163" i="5"/>
  <c r="V164" i="5"/>
  <c r="V165" i="5"/>
  <c r="X165" i="5"/>
  <c r="V166" i="5"/>
  <c r="V167" i="5"/>
  <c r="V168" i="5"/>
  <c r="V169" i="5"/>
  <c r="X169" i="5"/>
  <c r="V170" i="5"/>
  <c r="X170" i="5"/>
  <c r="V171" i="5"/>
  <c r="V172" i="5"/>
  <c r="V173" i="5"/>
  <c r="X173" i="5"/>
  <c r="V174" i="5"/>
  <c r="V175" i="5"/>
  <c r="V176" i="5"/>
  <c r="V177" i="5"/>
  <c r="X177" i="5"/>
  <c r="V178" i="5"/>
  <c r="X178" i="5"/>
  <c r="V179" i="5"/>
  <c r="V180" i="5"/>
  <c r="V181" i="5"/>
  <c r="X181" i="5"/>
  <c r="V182" i="5"/>
  <c r="V183" i="5"/>
  <c r="V184" i="5"/>
  <c r="V185" i="5"/>
  <c r="X185" i="5"/>
  <c r="V186" i="5"/>
  <c r="X186" i="5"/>
  <c r="V187" i="5"/>
  <c r="V188" i="5"/>
  <c r="V189" i="5"/>
  <c r="V190" i="5"/>
  <c r="V191" i="5"/>
  <c r="V192" i="5"/>
  <c r="V193" i="5"/>
  <c r="X193" i="5"/>
  <c r="V194" i="5"/>
  <c r="V195" i="5"/>
  <c r="V196" i="5"/>
  <c r="V197" i="5"/>
  <c r="X197" i="5"/>
  <c r="V198" i="5"/>
  <c r="V199" i="5"/>
  <c r="V200" i="5"/>
  <c r="V201" i="5"/>
  <c r="X201" i="5"/>
  <c r="V202" i="5"/>
  <c r="V203" i="5"/>
  <c r="V204" i="5"/>
  <c r="V205" i="5"/>
  <c r="X205" i="5"/>
  <c r="V206" i="5"/>
  <c r="V207" i="5"/>
  <c r="V208" i="5"/>
  <c r="V209" i="5"/>
  <c r="X209" i="5"/>
  <c r="V210" i="5"/>
  <c r="V211" i="5"/>
  <c r="V212" i="5"/>
  <c r="V213" i="5"/>
  <c r="X213" i="5"/>
  <c r="V214" i="5"/>
  <c r="V215" i="5"/>
  <c r="V216" i="5"/>
  <c r="V217" i="5"/>
  <c r="X217" i="5"/>
  <c r="V218" i="5"/>
  <c r="V219" i="5"/>
  <c r="V220" i="5"/>
  <c r="V221" i="5"/>
  <c r="V222" i="5"/>
  <c r="X222" i="5"/>
  <c r="V223" i="5"/>
  <c r="V224" i="5"/>
  <c r="V225" i="5"/>
  <c r="X225" i="5"/>
  <c r="V226" i="5"/>
  <c r="V227" i="5"/>
  <c r="V228" i="5"/>
  <c r="V229" i="5"/>
  <c r="X229" i="5"/>
  <c r="V230" i="5"/>
  <c r="V231" i="5"/>
  <c r="V232" i="5"/>
  <c r="V233" i="5"/>
  <c r="X233" i="5"/>
  <c r="V234" i="5"/>
  <c r="V235" i="5"/>
  <c r="V236" i="5"/>
  <c r="V237" i="5"/>
  <c r="X237" i="5"/>
  <c r="V238" i="5"/>
  <c r="X238" i="5"/>
  <c r="V239" i="5"/>
  <c r="V240" i="5"/>
  <c r="V241" i="5"/>
  <c r="X241" i="5"/>
  <c r="V242" i="5"/>
  <c r="V243" i="5"/>
  <c r="V244" i="5"/>
  <c r="V245" i="5"/>
  <c r="X245" i="5"/>
  <c r="V246" i="5"/>
  <c r="V247" i="5"/>
  <c r="V248" i="5"/>
  <c r="V249" i="5"/>
  <c r="X249" i="5"/>
  <c r="V250" i="5"/>
  <c r="V251" i="5"/>
  <c r="V252" i="5"/>
  <c r="V253" i="5"/>
  <c r="X253" i="5"/>
  <c r="V254" i="5"/>
  <c r="X254" i="5"/>
  <c r="V255" i="5"/>
  <c r="V256" i="5"/>
  <c r="V257" i="5"/>
  <c r="X257" i="5"/>
  <c r="V258" i="5"/>
  <c r="X258" i="5"/>
  <c r="V259" i="5"/>
  <c r="V260" i="5"/>
  <c r="V261" i="5"/>
  <c r="V262" i="5"/>
  <c r="V263" i="5"/>
  <c r="V264" i="5"/>
  <c r="V265" i="5"/>
  <c r="V266" i="5"/>
  <c r="X266" i="5"/>
  <c r="V267" i="5"/>
  <c r="V268" i="5"/>
  <c r="V269" i="5"/>
  <c r="X269" i="5"/>
  <c r="V270" i="5"/>
  <c r="X270" i="5"/>
  <c r="V271" i="5"/>
  <c r="V272" i="5"/>
  <c r="V273" i="5"/>
  <c r="X273" i="5"/>
  <c r="V274" i="5"/>
  <c r="X274" i="5"/>
  <c r="V275" i="5"/>
  <c r="V276" i="5"/>
  <c r="V277" i="5"/>
  <c r="V278" i="5"/>
  <c r="V279" i="5"/>
  <c r="V280" i="5"/>
  <c r="V281" i="5"/>
  <c r="V282" i="5"/>
  <c r="V283" i="5"/>
  <c r="V284" i="5"/>
  <c r="V285" i="5"/>
  <c r="X285" i="5"/>
  <c r="V286" i="5"/>
  <c r="V287" i="5"/>
  <c r="V288" i="5"/>
  <c r="V289" i="5"/>
  <c r="X289" i="5"/>
  <c r="V290" i="5"/>
  <c r="V291" i="5"/>
  <c r="V292" i="5"/>
  <c r="V293" i="5"/>
  <c r="X293" i="5"/>
  <c r="V294" i="5"/>
  <c r="V295" i="5"/>
  <c r="V296" i="5"/>
  <c r="V297" i="5"/>
  <c r="X297" i="5"/>
  <c r="V298" i="5"/>
  <c r="X298" i="5"/>
  <c r="V299" i="5"/>
  <c r="V300" i="5"/>
  <c r="V301" i="5"/>
  <c r="X301" i="5"/>
  <c r="V302" i="5"/>
  <c r="X302" i="5"/>
  <c r="V303" i="5"/>
  <c r="V304" i="5"/>
  <c r="V305" i="5"/>
  <c r="V306" i="5"/>
  <c r="V307" i="5"/>
  <c r="V308" i="5"/>
  <c r="V309" i="5"/>
  <c r="X309" i="5"/>
  <c r="V310" i="5"/>
  <c r="V311" i="5"/>
  <c r="V312" i="5"/>
  <c r="V313" i="5"/>
  <c r="X313" i="5"/>
  <c r="V314" i="5"/>
  <c r="V315" i="5"/>
  <c r="V316" i="5"/>
  <c r="V317" i="5"/>
  <c r="V318" i="5"/>
  <c r="V319" i="5"/>
  <c r="V320" i="5"/>
  <c r="V321" i="5"/>
  <c r="X321" i="5"/>
  <c r="V322" i="5"/>
  <c r="V323" i="5"/>
  <c r="V324" i="5"/>
  <c r="V325" i="5"/>
  <c r="X325" i="5"/>
  <c r="V326" i="5"/>
  <c r="V327" i="5"/>
  <c r="V328" i="5"/>
  <c r="V329" i="5"/>
  <c r="X329" i="5"/>
  <c r="V330" i="5"/>
  <c r="V331" i="5"/>
  <c r="V332" i="5"/>
  <c r="V333" i="5"/>
  <c r="X333" i="5"/>
  <c r="V334" i="5"/>
  <c r="V335" i="5"/>
  <c r="V336" i="5"/>
  <c r="V337" i="5"/>
  <c r="X337" i="5"/>
  <c r="V338" i="5"/>
  <c r="V339" i="5"/>
  <c r="V340" i="5"/>
  <c r="V341" i="5"/>
  <c r="X341" i="5"/>
  <c r="V342" i="5"/>
  <c r="V343" i="5"/>
  <c r="V344" i="5"/>
  <c r="V345" i="5"/>
  <c r="V346" i="5"/>
  <c r="V347" i="5"/>
  <c r="V348" i="5"/>
  <c r="V349" i="5"/>
  <c r="X349" i="5"/>
  <c r="V350" i="5"/>
  <c r="V351" i="5"/>
  <c r="V352" i="5"/>
  <c r="V353" i="5"/>
  <c r="X353" i="5"/>
  <c r="V354" i="5"/>
  <c r="V355" i="5"/>
  <c r="V356" i="5"/>
  <c r="V357" i="5"/>
  <c r="X357" i="5"/>
  <c r="V358" i="5"/>
  <c r="V359" i="5"/>
  <c r="V360" i="5"/>
  <c r="V361" i="5"/>
  <c r="X361" i="5"/>
  <c r="V362" i="5"/>
  <c r="V363" i="5"/>
  <c r="V364" i="5"/>
  <c r="V365" i="5"/>
  <c r="X365" i="5"/>
  <c r="V366" i="5"/>
  <c r="V367" i="5"/>
  <c r="V368" i="5"/>
  <c r="V369" i="5"/>
  <c r="X369" i="5"/>
  <c r="V370" i="5"/>
  <c r="V371" i="5"/>
  <c r="V372" i="5"/>
  <c r="V373" i="5"/>
  <c r="X373" i="5"/>
  <c r="V374" i="5"/>
  <c r="V375" i="5"/>
  <c r="V376" i="5"/>
  <c r="V377" i="5"/>
  <c r="X377" i="5"/>
  <c r="V378" i="5"/>
  <c r="V379" i="5"/>
  <c r="V380" i="5"/>
  <c r="V381" i="5"/>
  <c r="X381" i="5"/>
  <c r="V382" i="5"/>
  <c r="V383" i="5"/>
  <c r="V384" i="5"/>
  <c r="V385" i="5"/>
  <c r="X385" i="5"/>
  <c r="V386" i="5"/>
  <c r="V387" i="5"/>
  <c r="V388" i="5"/>
  <c r="V389" i="5"/>
  <c r="X389" i="5"/>
  <c r="V390" i="5"/>
  <c r="V391" i="5"/>
  <c r="V392" i="5"/>
  <c r="X392" i="5"/>
  <c r="V393" i="5"/>
  <c r="X393" i="5"/>
  <c r="V394" i="5"/>
  <c r="V395" i="5"/>
  <c r="V396" i="5"/>
  <c r="V397" i="5"/>
  <c r="X397" i="5"/>
  <c r="V398" i="5"/>
  <c r="V399" i="5"/>
  <c r="V400" i="5"/>
  <c r="X400" i="5"/>
  <c r="V401" i="5"/>
  <c r="X401" i="5"/>
  <c r="V402" i="5"/>
  <c r="V403" i="5"/>
  <c r="V404" i="5"/>
  <c r="V405" i="5"/>
  <c r="X405" i="5"/>
  <c r="V406" i="5"/>
  <c r="V407" i="5"/>
  <c r="V408" i="5"/>
  <c r="V409" i="5"/>
  <c r="X409" i="5"/>
  <c r="V410" i="5"/>
  <c r="V411" i="5"/>
  <c r="V412" i="5"/>
  <c r="V413" i="5"/>
  <c r="X413" i="5"/>
  <c r="V414" i="5"/>
  <c r="V415" i="5"/>
  <c r="V416" i="5"/>
  <c r="V417" i="5"/>
  <c r="X417" i="5"/>
  <c r="V418" i="5"/>
  <c r="V419" i="5"/>
  <c r="V420" i="5"/>
  <c r="V421" i="5"/>
  <c r="X421" i="5"/>
  <c r="V422" i="5"/>
  <c r="V423" i="5"/>
  <c r="V424" i="5"/>
  <c r="V425" i="5"/>
  <c r="X425" i="5"/>
  <c r="V426" i="5"/>
  <c r="V427" i="5"/>
  <c r="V428" i="5"/>
  <c r="V429" i="5"/>
  <c r="X429" i="5"/>
  <c r="V430" i="5"/>
  <c r="V431" i="5"/>
  <c r="V432" i="5"/>
  <c r="V433" i="5"/>
  <c r="V434" i="5"/>
  <c r="V435" i="5"/>
  <c r="V436" i="5"/>
  <c r="V437" i="5"/>
  <c r="X437" i="5"/>
  <c r="V438" i="5"/>
  <c r="V439" i="5"/>
  <c r="V440" i="5"/>
  <c r="V441" i="5"/>
  <c r="V442" i="5"/>
  <c r="V443" i="5"/>
  <c r="V444" i="5"/>
  <c r="V445" i="5"/>
  <c r="X445" i="5"/>
  <c r="V446" i="5"/>
  <c r="V447" i="5"/>
  <c r="V448" i="5"/>
  <c r="V449" i="5"/>
  <c r="X449" i="5"/>
  <c r="V450" i="5"/>
  <c r="V451" i="5"/>
  <c r="V452" i="5"/>
  <c r="X452" i="5"/>
  <c r="V453" i="5"/>
  <c r="X453" i="5"/>
  <c r="V454" i="5"/>
  <c r="V455" i="5"/>
  <c r="V456" i="5"/>
  <c r="V457" i="5"/>
  <c r="X457" i="5"/>
  <c r="V458" i="5"/>
  <c r="V459" i="5"/>
  <c r="V460" i="5"/>
  <c r="V461" i="5"/>
  <c r="X461" i="5"/>
  <c r="V462" i="5"/>
  <c r="V463" i="5"/>
  <c r="V464" i="5"/>
  <c r="V465" i="5"/>
  <c r="X465" i="5"/>
  <c r="V466" i="5"/>
  <c r="V467" i="5"/>
  <c r="V468" i="5"/>
  <c r="V469" i="5"/>
  <c r="X469" i="5"/>
  <c r="V470" i="5"/>
  <c r="X470" i="5"/>
  <c r="V471" i="5"/>
  <c r="V472" i="5"/>
  <c r="V473" i="5"/>
  <c r="V474" i="5"/>
  <c r="V475" i="5"/>
  <c r="V476" i="5"/>
  <c r="V477" i="5"/>
  <c r="V478" i="5"/>
  <c r="V479" i="5"/>
  <c r="V480" i="5"/>
  <c r="V481" i="5"/>
  <c r="V482" i="5"/>
  <c r="V483" i="5"/>
  <c r="V484" i="5"/>
  <c r="V485" i="5"/>
  <c r="X485" i="5"/>
  <c r="V486" i="5"/>
  <c r="V487" i="5"/>
  <c r="V488" i="5"/>
  <c r="V489" i="5"/>
  <c r="X489" i="5"/>
  <c r="V490" i="5"/>
  <c r="V491" i="5"/>
  <c r="V492" i="5"/>
  <c r="V493" i="5"/>
  <c r="V494" i="5"/>
  <c r="X494" i="5"/>
  <c r="V495" i="5"/>
  <c r="V496" i="5"/>
  <c r="V497" i="5"/>
  <c r="V498" i="5"/>
  <c r="V499" i="5"/>
  <c r="V500" i="5"/>
  <c r="V501" i="5"/>
  <c r="X501" i="5"/>
  <c r="V502" i="5"/>
  <c r="V503" i="5"/>
  <c r="V504" i="5"/>
  <c r="V505" i="5"/>
  <c r="X505" i="5"/>
  <c r="V506" i="5"/>
  <c r="V507" i="5"/>
  <c r="V508" i="5"/>
  <c r="V509" i="5"/>
  <c r="X509" i="5"/>
  <c r="V510" i="5"/>
  <c r="X510" i="5"/>
  <c r="V511" i="5"/>
  <c r="V512" i="5"/>
  <c r="V513" i="5"/>
  <c r="V514" i="5"/>
  <c r="V515" i="5"/>
  <c r="V516" i="5"/>
  <c r="V517" i="5"/>
  <c r="V518" i="5"/>
  <c r="V519" i="5"/>
  <c r="V520" i="5"/>
  <c r="V521" i="5"/>
  <c r="V522" i="5"/>
  <c r="V523" i="5"/>
  <c r="V524" i="5"/>
  <c r="V525" i="5"/>
  <c r="X525" i="5"/>
  <c r="V526" i="5"/>
  <c r="X526" i="5"/>
  <c r="V527" i="5"/>
  <c r="V528" i="5"/>
  <c r="V529" i="5"/>
  <c r="X529" i="5"/>
  <c r="V530" i="5"/>
  <c r="V531" i="5"/>
  <c r="V532" i="5"/>
  <c r="V533" i="5"/>
  <c r="V534" i="5"/>
  <c r="V535" i="5"/>
  <c r="V536" i="5"/>
  <c r="V537" i="5"/>
  <c r="V538" i="5"/>
  <c r="V539" i="5"/>
  <c r="V540" i="5"/>
  <c r="V541" i="5"/>
  <c r="V542" i="5"/>
  <c r="V543" i="5"/>
  <c r="V544" i="5"/>
  <c r="V545" i="5"/>
  <c r="X545" i="5"/>
  <c r="V546" i="5"/>
  <c r="V547" i="5"/>
  <c r="V548" i="5"/>
  <c r="V549" i="5"/>
  <c r="X549" i="5"/>
  <c r="V550" i="5"/>
  <c r="V551" i="5"/>
  <c r="V552" i="5"/>
  <c r="V553" i="5"/>
  <c r="V554" i="5"/>
  <c r="V555" i="5"/>
  <c r="V556" i="5"/>
  <c r="V557" i="5"/>
  <c r="X557" i="5"/>
  <c r="V558" i="5"/>
  <c r="X558" i="5"/>
  <c r="V559" i="5"/>
  <c r="V560" i="5"/>
  <c r="V561" i="5"/>
  <c r="V562" i="5"/>
  <c r="V563" i="5"/>
  <c r="V564" i="5"/>
  <c r="V565" i="5"/>
  <c r="X565" i="5"/>
  <c r="V566" i="5"/>
  <c r="X566" i="5"/>
  <c r="V567" i="5"/>
  <c r="V568" i="5"/>
  <c r="V569" i="5"/>
  <c r="X569" i="5"/>
  <c r="V570" i="5"/>
  <c r="X570" i="5"/>
  <c r="V571" i="5"/>
  <c r="V572" i="5"/>
  <c r="V573" i="5"/>
  <c r="X573" i="5"/>
  <c r="V574" i="5"/>
  <c r="V575" i="5"/>
  <c r="V576" i="5"/>
  <c r="V577" i="5"/>
  <c r="V578" i="5"/>
  <c r="V579" i="5"/>
  <c r="V580" i="5"/>
  <c r="V581" i="5"/>
  <c r="X581" i="5"/>
  <c r="V582" i="5"/>
  <c r="X582" i="5"/>
  <c r="V583" i="5"/>
  <c r="V584" i="5"/>
  <c r="V585" i="5"/>
  <c r="X585" i="5"/>
  <c r="V586" i="5"/>
  <c r="V587" i="5"/>
  <c r="V588" i="5"/>
  <c r="V589" i="5"/>
  <c r="V590" i="5"/>
  <c r="X590" i="5"/>
  <c r="V591" i="5"/>
  <c r="V592" i="5"/>
  <c r="V593" i="5"/>
  <c r="X593" i="5"/>
  <c r="V594" i="5"/>
  <c r="X594" i="5"/>
  <c r="V595" i="5"/>
  <c r="V596" i="5"/>
  <c r="V597" i="5"/>
  <c r="V598" i="5"/>
  <c r="V599" i="5"/>
  <c r="V600" i="5"/>
  <c r="V601" i="5"/>
  <c r="V602" i="5"/>
  <c r="V603" i="5"/>
  <c r="V604" i="5"/>
  <c r="V605" i="5"/>
  <c r="V606" i="5"/>
  <c r="X606" i="5"/>
  <c r="V607" i="5"/>
  <c r="V608" i="5"/>
  <c r="V609" i="5"/>
  <c r="V610" i="5"/>
  <c r="X610" i="5"/>
  <c r="V611" i="5"/>
  <c r="V612" i="5"/>
  <c r="X612" i="5"/>
  <c r="V613" i="5"/>
  <c r="X613" i="5"/>
  <c r="V614" i="5"/>
  <c r="X614" i="5"/>
  <c r="V615" i="5"/>
  <c r="V616" i="5"/>
  <c r="V617" i="5"/>
  <c r="X617" i="5"/>
  <c r="V618" i="5"/>
  <c r="V619" i="5"/>
  <c r="V620" i="5"/>
  <c r="X620" i="5"/>
  <c r="V621" i="5"/>
  <c r="V622" i="5"/>
  <c r="X622" i="5"/>
  <c r="V623" i="5"/>
  <c r="V624" i="5"/>
  <c r="V625" i="5"/>
  <c r="V626" i="5"/>
  <c r="X626" i="5"/>
  <c r="V627" i="5"/>
  <c r="V628" i="5"/>
  <c r="V629" i="5"/>
  <c r="V630" i="5"/>
  <c r="X630" i="5"/>
  <c r="V631" i="5"/>
  <c r="V632" i="5"/>
  <c r="V633" i="5"/>
  <c r="X633" i="5"/>
  <c r="V634" i="5"/>
  <c r="V635" i="5"/>
  <c r="V636" i="5"/>
  <c r="X636" i="5"/>
  <c r="V637" i="5"/>
  <c r="X637" i="5"/>
  <c r="V638" i="5"/>
  <c r="V639" i="5"/>
  <c r="V640" i="5"/>
  <c r="V641" i="5"/>
  <c r="V642" i="5"/>
  <c r="X642" i="5"/>
  <c r="V643" i="5"/>
  <c r="V644" i="5"/>
  <c r="V645" i="5"/>
  <c r="V646" i="5"/>
  <c r="X646" i="5"/>
  <c r="V647" i="5"/>
  <c r="V648" i="5"/>
  <c r="V649" i="5"/>
  <c r="V650" i="5"/>
  <c r="V651" i="5"/>
  <c r="V652" i="5"/>
  <c r="V653" i="5"/>
  <c r="X653" i="5"/>
  <c r="V654" i="5"/>
  <c r="X654" i="5"/>
  <c r="V655" i="5"/>
  <c r="V656" i="5"/>
  <c r="V657" i="5"/>
  <c r="V658" i="5"/>
  <c r="X658" i="5"/>
  <c r="V659" i="5"/>
  <c r="V660" i="5"/>
  <c r="V661" i="5"/>
  <c r="X661" i="5"/>
  <c r="V662" i="5"/>
  <c r="V663" i="5"/>
  <c r="V664" i="5"/>
  <c r="V665" i="5"/>
  <c r="X665" i="5"/>
  <c r="V666" i="5"/>
  <c r="V667" i="5"/>
  <c r="V668" i="5"/>
  <c r="X668" i="5"/>
  <c r="V669" i="5"/>
  <c r="X669" i="5"/>
  <c r="V670" i="5"/>
  <c r="V671" i="5"/>
  <c r="V672" i="5"/>
  <c r="V673" i="5"/>
  <c r="V674" i="5"/>
  <c r="V675" i="5"/>
  <c r="V676" i="5"/>
  <c r="X676" i="5"/>
  <c r="V677" i="5"/>
  <c r="X677" i="5"/>
  <c r="V678" i="5"/>
  <c r="X678" i="5"/>
  <c r="V679" i="5"/>
  <c r="V680" i="5"/>
  <c r="V681" i="5"/>
  <c r="X681" i="5"/>
  <c r="V682" i="5"/>
  <c r="X682" i="5"/>
  <c r="V683" i="5"/>
  <c r="V684" i="5"/>
  <c r="V685" i="5"/>
  <c r="X685" i="5"/>
  <c r="V686" i="5"/>
  <c r="X686" i="5"/>
  <c r="V687" i="5"/>
  <c r="V688" i="5"/>
  <c r="V689" i="5"/>
  <c r="X689" i="5"/>
  <c r="V690" i="5"/>
  <c r="X690" i="5"/>
  <c r="V691" i="5"/>
  <c r="V692" i="5"/>
  <c r="V693" i="5"/>
  <c r="X693" i="5"/>
  <c r="V694" i="5"/>
  <c r="X694" i="5"/>
  <c r="V695" i="5"/>
  <c r="V696" i="5"/>
  <c r="V697" i="5"/>
  <c r="X697" i="5"/>
  <c r="V698" i="5"/>
  <c r="X698" i="5"/>
  <c r="V699" i="5"/>
  <c r="V700" i="5"/>
  <c r="V701" i="5"/>
  <c r="X701" i="5"/>
  <c r="V702" i="5"/>
  <c r="X702" i="5"/>
  <c r="V703" i="5"/>
  <c r="V704" i="5"/>
  <c r="V705" i="5"/>
  <c r="X705" i="5"/>
  <c r="V706" i="5"/>
  <c r="X706" i="5"/>
  <c r="V707" i="5"/>
  <c r="V708" i="5"/>
  <c r="V709" i="5"/>
  <c r="X709" i="5"/>
  <c r="V710" i="5"/>
  <c r="V711" i="5"/>
  <c r="V712" i="5"/>
  <c r="V713" i="5"/>
  <c r="X713" i="5"/>
  <c r="V714" i="5"/>
  <c r="X714" i="5"/>
  <c r="V715" i="5"/>
  <c r="V716" i="5"/>
  <c r="V717" i="5"/>
  <c r="X717" i="5"/>
  <c r="V718" i="5"/>
  <c r="V719" i="5"/>
  <c r="V720" i="5"/>
  <c r="V721" i="5"/>
  <c r="X721" i="5"/>
  <c r="V722" i="5"/>
  <c r="X722" i="5"/>
  <c r="V723" i="5"/>
  <c r="V724" i="5"/>
  <c r="V725" i="5"/>
  <c r="X725" i="5"/>
  <c r="V726" i="5"/>
  <c r="X726" i="5"/>
  <c r="V727" i="5"/>
  <c r="V728" i="5"/>
  <c r="V729" i="5"/>
  <c r="X729" i="5"/>
  <c r="V730" i="5"/>
  <c r="V731" i="5"/>
  <c r="V732" i="5"/>
  <c r="V733" i="5"/>
  <c r="X733" i="5"/>
  <c r="V734" i="5"/>
  <c r="X734" i="5"/>
  <c r="V735" i="5"/>
  <c r="V736" i="5"/>
  <c r="V737" i="5"/>
  <c r="X737" i="5"/>
  <c r="V738" i="5"/>
  <c r="V739" i="5"/>
  <c r="V740" i="5"/>
  <c r="V741" i="5"/>
  <c r="X741" i="5"/>
  <c r="V742" i="5"/>
  <c r="X742" i="5"/>
  <c r="V743" i="5"/>
  <c r="V744" i="5"/>
  <c r="V745" i="5"/>
  <c r="X745" i="5"/>
  <c r="V746" i="5"/>
  <c r="V747" i="5"/>
  <c r="V748" i="5"/>
  <c r="V749" i="5"/>
  <c r="V750" i="5"/>
  <c r="V751" i="5"/>
  <c r="V752" i="5"/>
  <c r="V753" i="5"/>
  <c r="X753" i="5"/>
  <c r="V754" i="5"/>
  <c r="V755" i="5"/>
  <c r="V756" i="5"/>
  <c r="V757" i="5"/>
  <c r="X757" i="5"/>
  <c r="V758" i="5"/>
  <c r="X758" i="5"/>
  <c r="V759" i="5"/>
  <c r="V760" i="5"/>
  <c r="X760" i="5"/>
  <c r="V761" i="5"/>
  <c r="X761" i="5"/>
  <c r="V762" i="5"/>
  <c r="V763" i="5"/>
  <c r="V764" i="5"/>
  <c r="V765" i="5"/>
  <c r="X765" i="5"/>
  <c r="V766" i="5"/>
  <c r="V767" i="5"/>
  <c r="V768" i="5"/>
  <c r="X768" i="5"/>
  <c r="V769" i="5"/>
  <c r="X769" i="5"/>
  <c r="V770" i="5"/>
  <c r="X770" i="5"/>
  <c r="V771" i="5"/>
  <c r="V772" i="5"/>
  <c r="V773" i="5"/>
  <c r="X773" i="5"/>
  <c r="V774" i="5"/>
  <c r="V775" i="5"/>
  <c r="V776" i="5"/>
  <c r="V777" i="5"/>
  <c r="X777" i="5"/>
  <c r="V778" i="5"/>
  <c r="X778" i="5"/>
  <c r="V779" i="5"/>
  <c r="V780" i="5"/>
  <c r="X780" i="5"/>
  <c r="V781" i="5"/>
  <c r="X781" i="5"/>
  <c r="V782" i="5"/>
  <c r="X782" i="5"/>
  <c r="V783" i="5"/>
  <c r="V784" i="5"/>
  <c r="X784" i="5"/>
  <c r="V785" i="5"/>
  <c r="X785" i="5"/>
  <c r="V786" i="5"/>
  <c r="V787" i="5"/>
  <c r="V788" i="5"/>
  <c r="V789" i="5"/>
  <c r="X789" i="5"/>
  <c r="V790" i="5"/>
  <c r="X790" i="5"/>
  <c r="V791" i="5"/>
  <c r="V792" i="5"/>
  <c r="V793" i="5"/>
  <c r="X793" i="5"/>
  <c r="V794" i="5"/>
  <c r="V795" i="5"/>
  <c r="V796" i="5"/>
  <c r="X796" i="5"/>
  <c r="V797" i="5"/>
  <c r="X797" i="5"/>
  <c r="V798" i="5"/>
  <c r="X798" i="5"/>
  <c r="V799" i="5"/>
  <c r="V800" i="5"/>
  <c r="V801" i="5"/>
  <c r="X801" i="5"/>
  <c r="V802" i="5"/>
  <c r="X802" i="5"/>
  <c r="V803" i="5"/>
  <c r="V804" i="5"/>
  <c r="V805" i="5"/>
  <c r="X805" i="5"/>
  <c r="V806" i="5"/>
  <c r="X806" i="5"/>
  <c r="V807" i="5"/>
  <c r="V808" i="5"/>
  <c r="V809" i="5"/>
  <c r="X809" i="5"/>
  <c r="V810" i="5"/>
  <c r="X810" i="5"/>
  <c r="V811" i="5"/>
  <c r="V812" i="5"/>
  <c r="V813" i="5"/>
  <c r="X813" i="5"/>
  <c r="V814" i="5"/>
  <c r="V815" i="5"/>
  <c r="V816" i="5"/>
  <c r="V817" i="5"/>
  <c r="V818" i="5"/>
  <c r="V819" i="5"/>
  <c r="V820" i="5"/>
  <c r="V821" i="5"/>
  <c r="X821" i="5"/>
  <c r="V822" i="5"/>
  <c r="X822" i="5"/>
  <c r="V823" i="5"/>
  <c r="V824" i="5"/>
  <c r="X824" i="5"/>
  <c r="V825" i="5"/>
  <c r="X825" i="5"/>
  <c r="V826" i="5"/>
  <c r="X826" i="5"/>
  <c r="V827" i="5"/>
  <c r="V828" i="5"/>
  <c r="V829" i="5"/>
  <c r="V830" i="5"/>
  <c r="V831" i="5"/>
  <c r="V832" i="5"/>
  <c r="V833" i="5"/>
  <c r="V834" i="5"/>
  <c r="V835" i="5"/>
  <c r="V836" i="5"/>
  <c r="X836" i="5"/>
  <c r="V837" i="5"/>
  <c r="V838" i="5"/>
  <c r="X838" i="5"/>
  <c r="V839" i="5"/>
  <c r="V840" i="5"/>
  <c r="V841" i="5"/>
  <c r="V842" i="5"/>
  <c r="X842" i="5"/>
  <c r="V843" i="5"/>
  <c r="V844" i="5"/>
  <c r="V845" i="5"/>
  <c r="X845" i="5"/>
  <c r="V846" i="5"/>
  <c r="X846" i="5"/>
  <c r="V847" i="5"/>
  <c r="V848" i="5"/>
  <c r="V849" i="5"/>
  <c r="V850" i="5"/>
  <c r="V851" i="5"/>
  <c r="V852" i="5"/>
  <c r="V853" i="5"/>
  <c r="V854" i="5"/>
  <c r="V855" i="5"/>
  <c r="V856" i="5"/>
  <c r="V857" i="5"/>
  <c r="X857" i="5"/>
  <c r="V858" i="5"/>
  <c r="V859" i="5"/>
  <c r="V860" i="5"/>
  <c r="V861" i="5"/>
  <c r="X861" i="5"/>
  <c r="V862" i="5"/>
  <c r="X862" i="5"/>
  <c r="V863" i="5"/>
  <c r="V864" i="5"/>
  <c r="V865" i="5"/>
  <c r="X865" i="5"/>
  <c r="V866" i="5"/>
  <c r="V867" i="5"/>
  <c r="V868" i="5"/>
  <c r="V869" i="5"/>
  <c r="X869" i="5"/>
  <c r="V870" i="5"/>
  <c r="V871" i="5"/>
  <c r="V872" i="5"/>
  <c r="V873" i="5"/>
  <c r="X873" i="5"/>
  <c r="V874" i="5"/>
  <c r="V875" i="5"/>
  <c r="V876" i="5"/>
  <c r="V877" i="5"/>
  <c r="X877" i="5"/>
  <c r="V878" i="5"/>
  <c r="X878" i="5"/>
  <c r="V879" i="5"/>
  <c r="V880" i="5"/>
  <c r="V881" i="5"/>
  <c r="V882" i="5"/>
  <c r="V883" i="5"/>
  <c r="V884" i="5"/>
  <c r="V885" i="5"/>
  <c r="X885" i="5"/>
  <c r="V886" i="5"/>
  <c r="V887" i="5"/>
  <c r="V888" i="5"/>
  <c r="V889" i="5"/>
  <c r="X889" i="5"/>
  <c r="V890" i="5"/>
  <c r="V891" i="5"/>
  <c r="V892" i="5"/>
  <c r="V893" i="5"/>
  <c r="X893" i="5"/>
  <c r="V894" i="5"/>
  <c r="X894" i="5"/>
  <c r="V895" i="5"/>
  <c r="V896" i="5"/>
  <c r="V897" i="5"/>
  <c r="X897" i="5"/>
  <c r="V898" i="5"/>
  <c r="V899" i="5"/>
  <c r="V900" i="5"/>
  <c r="V901" i="5"/>
  <c r="X901" i="5"/>
  <c r="V902" i="5"/>
  <c r="V903" i="5"/>
  <c r="V904" i="5"/>
  <c r="V905" i="5"/>
  <c r="X905" i="5"/>
  <c r="V906" i="5"/>
  <c r="V907" i="5"/>
  <c r="V908" i="5"/>
  <c r="V909" i="5"/>
  <c r="X909" i="5"/>
  <c r="V910" i="5"/>
  <c r="V911" i="5"/>
  <c r="V912" i="5"/>
  <c r="V913" i="5"/>
  <c r="X913" i="5"/>
  <c r="V914" i="5"/>
  <c r="V915" i="5"/>
  <c r="V916" i="5"/>
  <c r="V917" i="5"/>
  <c r="X917" i="5"/>
  <c r="V918" i="5"/>
  <c r="V919" i="5"/>
  <c r="V920" i="5"/>
  <c r="V921" i="5"/>
  <c r="X921" i="5"/>
  <c r="V922" i="5"/>
  <c r="X922" i="5"/>
  <c r="V923" i="5"/>
  <c r="V924" i="5"/>
  <c r="V925" i="5"/>
  <c r="V926" i="5"/>
  <c r="X926" i="5"/>
  <c r="V927" i="5"/>
  <c r="V928" i="5"/>
  <c r="V929" i="5"/>
  <c r="X929" i="5"/>
  <c r="V930" i="5"/>
  <c r="V931" i="5"/>
  <c r="V932" i="5"/>
  <c r="V933" i="5"/>
  <c r="X933" i="5"/>
  <c r="V934" i="5"/>
  <c r="X934" i="5"/>
  <c r="V935" i="5"/>
  <c r="V936" i="5"/>
  <c r="V937" i="5"/>
  <c r="X937" i="5"/>
  <c r="V938" i="5"/>
  <c r="X938" i="5"/>
  <c r="V939" i="5"/>
  <c r="V940" i="5"/>
  <c r="V941" i="5"/>
  <c r="X941" i="5"/>
  <c r="V942" i="5"/>
  <c r="V943" i="5"/>
  <c r="V944" i="5"/>
  <c r="V945" i="5"/>
  <c r="X945" i="5"/>
  <c r="V946" i="5"/>
  <c r="V947" i="5"/>
  <c r="V948" i="5"/>
  <c r="V949" i="5"/>
  <c r="X949" i="5"/>
  <c r="V950" i="5"/>
  <c r="V951" i="5"/>
  <c r="V952" i="5"/>
  <c r="V953" i="5"/>
  <c r="X953" i="5"/>
  <c r="V954" i="5"/>
  <c r="X954" i="5"/>
  <c r="V955" i="5"/>
  <c r="V956" i="5"/>
  <c r="V957" i="5"/>
  <c r="X957" i="5"/>
  <c r="V958" i="5"/>
  <c r="V959" i="5"/>
  <c r="V960" i="5"/>
  <c r="V961" i="5"/>
  <c r="X961" i="5"/>
  <c r="V962" i="5"/>
  <c r="X962" i="5"/>
  <c r="V963" i="5"/>
  <c r="V964" i="5"/>
  <c r="V965" i="5"/>
  <c r="X965" i="5"/>
  <c r="V966" i="5"/>
  <c r="X966" i="5"/>
  <c r="V967" i="5"/>
  <c r="V968" i="5"/>
  <c r="V969" i="5"/>
  <c r="X969" i="5"/>
  <c r="V970" i="5"/>
  <c r="V971" i="5"/>
  <c r="V972" i="5"/>
  <c r="V973" i="5"/>
  <c r="X973" i="5"/>
  <c r="V974" i="5"/>
  <c r="V975" i="5"/>
  <c r="V976" i="5"/>
  <c r="V977" i="5"/>
  <c r="X977" i="5"/>
  <c r="V978" i="5"/>
  <c r="V979" i="5"/>
  <c r="V980" i="5"/>
  <c r="V981" i="5"/>
  <c r="X981" i="5"/>
  <c r="V982" i="5"/>
  <c r="X982" i="5"/>
  <c r="V983" i="5"/>
  <c r="V984" i="5"/>
  <c r="V985" i="5"/>
  <c r="X985" i="5"/>
  <c r="V986" i="5"/>
  <c r="V987" i="5"/>
  <c r="V988" i="5"/>
  <c r="V989" i="5"/>
  <c r="V990" i="5"/>
  <c r="X990" i="5"/>
  <c r="V991" i="5"/>
  <c r="V992" i="5"/>
  <c r="V993" i="5"/>
  <c r="X993" i="5"/>
  <c r="V994" i="5"/>
  <c r="X994" i="5"/>
  <c r="V995" i="5"/>
  <c r="V996" i="5"/>
  <c r="V997" i="5"/>
  <c r="X997" i="5"/>
  <c r="V998" i="5"/>
  <c r="X998" i="5"/>
  <c r="V999" i="5"/>
  <c r="V1000" i="5"/>
  <c r="V1001" i="5"/>
  <c r="X1001" i="5"/>
  <c r="V1002" i="5"/>
  <c r="X1002" i="5"/>
  <c r="V1003" i="5"/>
  <c r="V1004" i="5"/>
  <c r="V1005" i="5"/>
  <c r="V1006" i="5"/>
  <c r="V1007" i="5"/>
  <c r="V1008" i="5"/>
  <c r="V1009" i="5"/>
  <c r="X1009" i="5"/>
  <c r="V1010" i="5"/>
  <c r="X1010" i="5"/>
  <c r="V1011" i="5"/>
  <c r="V1012" i="5"/>
  <c r="V1013" i="5"/>
  <c r="X1013" i="5"/>
  <c r="V1014" i="5"/>
  <c r="V1015" i="5"/>
  <c r="V1016" i="5"/>
  <c r="V1017" i="5"/>
  <c r="V1018" i="5"/>
  <c r="X1018" i="5"/>
  <c r="V1019" i="5"/>
  <c r="V1020" i="5"/>
  <c r="V1021" i="5"/>
  <c r="X1021" i="5"/>
  <c r="V1022" i="5"/>
  <c r="X1022" i="5"/>
  <c r="V1023" i="5"/>
  <c r="V1024" i="5"/>
  <c r="V1025" i="5"/>
  <c r="X1025" i="5"/>
  <c r="V1026" i="5"/>
  <c r="V1027" i="5"/>
  <c r="V1028" i="5"/>
  <c r="V1029" i="5"/>
  <c r="X1029" i="5"/>
  <c r="V1030" i="5"/>
  <c r="X1030" i="5"/>
  <c r="V1031" i="5"/>
  <c r="V1032" i="5"/>
  <c r="V1033" i="5"/>
  <c r="X1033" i="5"/>
  <c r="V1034" i="5"/>
  <c r="X1034" i="5"/>
  <c r="V1035" i="5"/>
  <c r="V1036" i="5"/>
  <c r="V1037" i="5"/>
  <c r="X1037" i="5"/>
  <c r="V1038" i="5"/>
  <c r="X1038" i="5"/>
  <c r="V1039" i="5"/>
  <c r="V1040" i="5"/>
  <c r="V1041" i="5"/>
  <c r="V1042" i="5"/>
  <c r="X1042" i="5"/>
  <c r="V1043" i="5"/>
  <c r="V1044" i="5"/>
  <c r="V1045" i="5"/>
  <c r="X1045" i="5"/>
  <c r="V1046" i="5"/>
  <c r="X1046" i="5"/>
  <c r="V1047" i="5"/>
  <c r="V1048" i="5"/>
  <c r="V1049" i="5"/>
  <c r="X1049" i="5"/>
  <c r="V1050" i="5"/>
  <c r="X1050" i="5"/>
  <c r="V1051" i="5"/>
  <c r="V1052" i="5"/>
  <c r="V1053" i="5"/>
  <c r="X1053" i="5"/>
  <c r="V1054" i="5"/>
  <c r="X1054" i="5"/>
  <c r="V1055" i="5"/>
  <c r="V1056" i="5"/>
  <c r="V1057" i="5"/>
  <c r="X1057" i="5"/>
  <c r="V1058" i="5"/>
  <c r="V1059" i="5"/>
  <c r="V1060" i="5"/>
  <c r="V1061" i="5"/>
  <c r="X1061" i="5"/>
  <c r="V1062" i="5"/>
  <c r="X1062" i="5"/>
  <c r="V1063" i="5"/>
  <c r="V1064" i="5"/>
  <c r="V1065" i="5"/>
  <c r="X1065" i="5"/>
  <c r="V1066" i="5"/>
  <c r="X1066" i="5"/>
  <c r="V1067" i="5"/>
  <c r="V1068" i="5"/>
  <c r="V1069" i="5"/>
  <c r="X1069" i="5"/>
  <c r="V1070" i="5"/>
  <c r="X1070" i="5"/>
  <c r="V1071" i="5"/>
  <c r="V1072" i="5"/>
  <c r="V1073" i="5"/>
  <c r="X1073" i="5"/>
  <c r="V1074" i="5"/>
  <c r="V1075" i="5"/>
  <c r="V1076" i="5"/>
  <c r="V1077" i="5"/>
  <c r="X1077" i="5"/>
  <c r="V1078" i="5"/>
  <c r="X1078" i="5"/>
  <c r="V1079" i="5"/>
  <c r="V1080" i="5"/>
  <c r="V1081" i="5"/>
  <c r="X1081" i="5"/>
  <c r="V1082" i="5"/>
  <c r="X1082" i="5"/>
  <c r="V1083" i="5"/>
  <c r="V1084" i="5"/>
  <c r="V1085" i="5"/>
  <c r="X1085" i="5"/>
  <c r="V1086" i="5"/>
  <c r="X1086" i="5"/>
  <c r="V1087" i="5"/>
  <c r="V1088" i="5"/>
  <c r="V1089" i="5"/>
  <c r="X1089" i="5"/>
  <c r="V1090" i="5"/>
  <c r="X1090" i="5"/>
  <c r="V1091" i="5"/>
  <c r="V1092" i="5"/>
  <c r="V1093" i="5"/>
  <c r="X1093" i="5"/>
  <c r="V1094" i="5"/>
  <c r="X1094" i="5"/>
  <c r="V1095" i="5"/>
  <c r="V1096" i="5"/>
  <c r="V1097" i="5"/>
  <c r="X1097" i="5"/>
  <c r="V1098" i="5"/>
  <c r="X1098" i="5"/>
  <c r="V1099" i="5"/>
  <c r="V1100" i="5"/>
  <c r="V1101" i="5"/>
  <c r="X1101" i="5"/>
  <c r="V1102" i="5"/>
  <c r="X1102" i="5"/>
  <c r="V1103" i="5"/>
  <c r="V1104" i="5"/>
  <c r="V1105" i="5"/>
  <c r="X1105" i="5"/>
  <c r="V1106" i="5"/>
  <c r="X1106" i="5"/>
  <c r="V1107" i="5"/>
  <c r="V1108" i="5"/>
  <c r="V1109" i="5"/>
  <c r="X1109" i="5"/>
  <c r="V1110" i="5"/>
  <c r="V1111" i="5"/>
  <c r="V1112" i="5"/>
  <c r="V1113" i="5"/>
  <c r="X1113" i="5"/>
  <c r="V1114" i="5"/>
  <c r="X1114" i="5"/>
  <c r="V1115" i="5"/>
  <c r="V1116" i="5"/>
  <c r="V1117" i="5"/>
  <c r="X1117" i="5"/>
  <c r="V1118" i="5"/>
  <c r="X1118" i="5"/>
  <c r="V1119" i="5"/>
  <c r="V1120" i="5"/>
  <c r="V1121" i="5"/>
  <c r="X1121" i="5"/>
  <c r="V1122" i="5"/>
  <c r="X1122" i="5"/>
  <c r="V1123" i="5"/>
  <c r="V1124" i="5"/>
  <c r="V1125" i="5"/>
  <c r="X1125" i="5"/>
  <c r="V1126" i="5"/>
  <c r="X1126" i="5"/>
  <c r="V1127" i="5"/>
  <c r="V1128" i="5"/>
  <c r="V1129" i="5"/>
  <c r="X1129" i="5"/>
  <c r="V1130" i="5"/>
  <c r="V1131" i="5"/>
  <c r="V1132" i="5"/>
  <c r="V1133" i="5"/>
  <c r="X1133" i="5"/>
  <c r="V1134" i="5"/>
  <c r="V1135" i="5"/>
  <c r="V1136" i="5"/>
  <c r="X1136" i="5"/>
  <c r="V1137" i="5"/>
  <c r="V1138" i="5"/>
  <c r="V1139" i="5"/>
  <c r="V1140" i="5"/>
  <c r="V1141" i="5"/>
  <c r="V1142" i="5"/>
  <c r="X1142" i="5"/>
  <c r="V1143" i="5"/>
  <c r="V1144" i="5"/>
  <c r="V1145" i="5"/>
  <c r="X1145" i="5"/>
  <c r="V1146" i="5"/>
  <c r="V1147" i="5"/>
  <c r="V1148" i="5"/>
  <c r="V1149" i="5"/>
  <c r="X1149" i="5"/>
  <c r="V1150" i="5"/>
  <c r="V1151" i="5"/>
  <c r="V1152" i="5"/>
  <c r="X1152" i="5"/>
  <c r="V1153" i="5"/>
  <c r="X1153" i="5"/>
  <c r="V1154" i="5"/>
  <c r="X1154" i="5"/>
  <c r="V1155" i="5"/>
  <c r="V1156" i="5"/>
  <c r="V1157" i="5"/>
  <c r="X1157" i="5"/>
  <c r="V1158" i="5"/>
  <c r="V1159" i="5"/>
  <c r="V1160" i="5"/>
  <c r="V1161" i="5"/>
  <c r="X1161" i="5"/>
  <c r="V1162" i="5"/>
  <c r="V1163" i="5"/>
  <c r="V1164" i="5"/>
  <c r="V1165" i="5"/>
  <c r="X1165" i="5"/>
  <c r="V1166" i="5"/>
  <c r="V1167" i="5"/>
  <c r="V1168" i="5"/>
  <c r="X1168" i="5"/>
  <c r="V1169" i="5"/>
  <c r="X1169" i="5"/>
  <c r="V1170" i="5"/>
  <c r="V1171" i="5"/>
  <c r="V1172" i="5"/>
  <c r="V1173" i="5"/>
  <c r="X1173" i="5"/>
  <c r="V1174" i="5"/>
  <c r="V1175" i="5"/>
  <c r="V1176" i="5"/>
  <c r="V1177" i="5"/>
  <c r="X1177" i="5"/>
  <c r="V1178" i="5"/>
  <c r="X1178" i="5"/>
  <c r="V1179" i="5"/>
  <c r="V1180" i="5"/>
  <c r="V1181" i="5"/>
  <c r="X1181" i="5"/>
  <c r="V1182" i="5"/>
  <c r="V1183" i="5"/>
  <c r="V1184" i="5"/>
  <c r="V1185" i="5"/>
  <c r="X1185" i="5"/>
  <c r="V1186" i="5"/>
  <c r="X1186" i="5"/>
  <c r="V1187" i="5"/>
  <c r="V1188" i="5"/>
  <c r="V1189" i="5"/>
  <c r="X1189" i="5"/>
  <c r="V1190" i="5"/>
  <c r="V1191" i="5"/>
  <c r="V1192" i="5"/>
  <c r="V1193" i="5"/>
  <c r="X1193" i="5"/>
  <c r="V1194" i="5"/>
  <c r="V1195" i="5"/>
  <c r="V1196" i="5"/>
  <c r="V1197" i="5"/>
  <c r="X1197" i="5"/>
  <c r="V1198" i="5"/>
  <c r="V1199" i="5"/>
  <c r="V1200" i="5"/>
  <c r="V1201" i="5"/>
  <c r="X1201" i="5"/>
  <c r="V1202" i="5"/>
  <c r="V1203" i="5"/>
  <c r="V1204" i="5"/>
  <c r="V1205" i="5"/>
  <c r="X1205" i="5"/>
  <c r="V1206" i="5"/>
  <c r="V1207" i="5"/>
  <c r="V1208" i="5"/>
  <c r="V1209" i="5"/>
  <c r="X1209" i="5"/>
  <c r="V1210" i="5"/>
  <c r="X1210" i="5"/>
  <c r="V1211" i="5"/>
  <c r="V1212" i="5"/>
  <c r="V1213" i="5"/>
  <c r="X1213" i="5"/>
  <c r="V1214" i="5"/>
  <c r="X1214" i="5"/>
  <c r="V1215" i="5"/>
  <c r="V1216" i="5"/>
  <c r="V1217" i="5"/>
  <c r="X1217" i="5"/>
  <c r="V1218" i="5"/>
  <c r="V1219" i="5"/>
  <c r="V1220" i="5"/>
  <c r="V1221" i="5"/>
  <c r="X1221" i="5"/>
  <c r="V1222" i="5"/>
  <c r="V1223" i="5"/>
  <c r="V1224" i="5"/>
  <c r="V1225" i="5"/>
  <c r="X1225" i="5"/>
  <c r="V1226" i="5"/>
  <c r="V1227" i="5"/>
  <c r="V1228" i="5"/>
  <c r="V1229" i="5"/>
  <c r="X1229" i="5"/>
  <c r="V1230" i="5"/>
  <c r="X1230" i="5"/>
  <c r="V1231" i="5"/>
  <c r="V1232" i="5"/>
  <c r="V1233" i="5"/>
  <c r="X1233" i="5"/>
  <c r="V1234" i="5"/>
  <c r="V1235" i="5"/>
  <c r="V1236" i="5"/>
  <c r="X1236" i="5"/>
  <c r="V1237" i="5"/>
  <c r="X1237" i="5"/>
  <c r="V1238" i="5"/>
  <c r="V1239" i="5"/>
  <c r="V1240" i="5"/>
  <c r="V1241" i="5"/>
  <c r="X1241" i="5"/>
  <c r="V1242" i="5"/>
  <c r="V1243" i="5"/>
  <c r="V1244" i="5"/>
  <c r="V1245" i="5"/>
  <c r="X1245" i="5"/>
  <c r="V1246" i="5"/>
  <c r="X1246" i="5"/>
  <c r="V1247" i="5"/>
  <c r="V1248" i="5"/>
  <c r="V1249" i="5"/>
  <c r="X1249" i="5"/>
  <c r="V1250" i="5"/>
  <c r="X1250" i="5"/>
  <c r="V1251" i="5"/>
  <c r="V1252" i="5"/>
  <c r="V1253" i="5"/>
  <c r="X1253" i="5"/>
  <c r="V1254" i="5"/>
  <c r="V1255" i="5"/>
  <c r="V1256" i="5"/>
  <c r="V1257" i="5"/>
  <c r="X1257" i="5"/>
  <c r="V1258" i="5"/>
  <c r="V1259" i="5"/>
  <c r="V1260" i="5"/>
  <c r="V1261" i="5"/>
  <c r="X1261" i="5"/>
  <c r="V1262" i="5"/>
  <c r="V1263" i="5"/>
  <c r="V1264" i="5"/>
  <c r="V1265" i="5"/>
  <c r="X1265" i="5"/>
  <c r="V1266" i="5"/>
  <c r="V1267" i="5"/>
  <c r="V1268" i="5"/>
  <c r="V1269" i="5"/>
  <c r="X1269" i="5"/>
  <c r="V1270" i="5"/>
  <c r="V1271" i="5"/>
  <c r="V1272" i="5"/>
  <c r="V1273" i="5"/>
  <c r="X1273" i="5"/>
  <c r="V1274" i="5"/>
  <c r="V1275" i="5"/>
  <c r="V1276" i="5"/>
  <c r="V1277" i="5"/>
  <c r="X1277" i="5"/>
  <c r="V1278" i="5"/>
  <c r="V1279" i="5"/>
  <c r="V1280" i="5"/>
  <c r="V1281" i="5"/>
  <c r="X1281" i="5"/>
  <c r="V1282" i="5"/>
  <c r="V1283" i="5"/>
  <c r="V1284" i="5"/>
  <c r="V1285" i="5"/>
  <c r="X1285" i="5"/>
  <c r="V1286" i="5"/>
  <c r="V1287" i="5"/>
  <c r="V1288" i="5"/>
  <c r="V1289" i="5"/>
  <c r="V1290" i="5"/>
  <c r="V1291" i="5"/>
  <c r="V1292" i="5"/>
  <c r="V1293" i="5"/>
  <c r="V1294" i="5"/>
  <c r="V1295" i="5"/>
  <c r="V1296" i="5"/>
  <c r="V1297" i="5"/>
  <c r="X1297" i="5"/>
  <c r="V1298" i="5"/>
  <c r="V1299" i="5"/>
  <c r="V1300" i="5"/>
  <c r="V1301" i="5"/>
  <c r="X1301" i="5"/>
  <c r="V1302" i="5"/>
  <c r="V1303" i="5"/>
  <c r="V1304" i="5"/>
  <c r="V1305" i="5"/>
  <c r="X1305" i="5"/>
  <c r="V1306" i="5"/>
  <c r="V1307" i="5"/>
  <c r="V1308" i="5"/>
  <c r="V1309" i="5"/>
  <c r="X1309" i="5"/>
  <c r="V1310" i="5"/>
  <c r="V1311" i="5"/>
  <c r="V1312" i="5"/>
  <c r="V1313" i="5"/>
  <c r="X1313" i="5"/>
  <c r="V1314" i="5"/>
  <c r="V1315" i="5"/>
  <c r="V1316" i="5"/>
  <c r="V1317" i="5"/>
  <c r="X1317" i="5"/>
  <c r="V1318" i="5"/>
  <c r="V1319" i="5"/>
  <c r="V1320" i="5"/>
  <c r="V1321" i="5"/>
  <c r="X1321" i="5"/>
  <c r="V1322" i="5"/>
  <c r="V1323" i="5"/>
  <c r="V1324" i="5"/>
  <c r="V1325" i="5"/>
  <c r="X1325" i="5"/>
  <c r="V1326" i="5"/>
  <c r="V1327" i="5"/>
  <c r="V1328" i="5"/>
  <c r="V1329" i="5"/>
  <c r="X1329" i="5"/>
  <c r="V1330" i="5"/>
  <c r="V1331" i="5"/>
  <c r="V1332" i="5"/>
  <c r="V1333" i="5"/>
  <c r="X1333" i="5"/>
  <c r="V1334" i="5"/>
  <c r="V1335" i="5"/>
  <c r="V1336" i="5"/>
  <c r="V1337" i="5"/>
  <c r="X1337" i="5"/>
  <c r="V1338" i="5"/>
  <c r="V1339" i="5"/>
  <c r="V1340" i="5"/>
  <c r="V1341" i="5"/>
  <c r="X1341" i="5"/>
  <c r="V1342" i="5"/>
  <c r="X1342" i="5"/>
  <c r="V1343" i="5"/>
  <c r="V1344" i="5"/>
  <c r="X1344" i="5"/>
  <c r="V1345" i="5"/>
  <c r="X1345" i="5"/>
  <c r="V1346" i="5"/>
  <c r="V1347" i="5"/>
  <c r="V1348" i="5"/>
  <c r="V1349" i="5"/>
  <c r="X1349" i="5"/>
  <c r="V1350" i="5"/>
  <c r="V1351" i="5"/>
  <c r="V1352" i="5"/>
  <c r="V1353" i="5"/>
  <c r="X1353" i="5"/>
  <c r="V1354" i="5"/>
  <c r="V1355" i="5"/>
  <c r="V1356" i="5"/>
  <c r="X1356" i="5"/>
  <c r="V1357" i="5"/>
  <c r="X1357" i="5"/>
  <c r="V1358" i="5"/>
  <c r="V1359" i="5"/>
  <c r="V1360" i="5"/>
  <c r="V1361" i="5"/>
  <c r="X1361" i="5"/>
  <c r="V1362" i="5"/>
  <c r="V1363" i="5"/>
  <c r="V1364" i="5"/>
  <c r="V1365" i="5"/>
  <c r="X1365" i="5"/>
  <c r="V1366" i="5"/>
  <c r="V1367" i="5"/>
  <c r="V1368" i="5"/>
  <c r="V1369" i="5"/>
  <c r="X1369" i="5"/>
  <c r="V1370" i="5"/>
  <c r="V1371" i="5"/>
  <c r="V1372" i="5"/>
  <c r="V1373" i="5"/>
  <c r="X1373" i="5"/>
  <c r="V1374" i="5"/>
  <c r="V1375" i="5"/>
  <c r="V1376" i="5"/>
  <c r="V1377" i="5"/>
  <c r="X1377" i="5"/>
  <c r="V1378" i="5"/>
  <c r="V1379" i="5"/>
  <c r="V1380" i="5"/>
  <c r="V1381" i="5"/>
  <c r="X1381" i="5"/>
  <c r="V1382" i="5"/>
  <c r="V1383" i="5"/>
  <c r="V1384" i="5"/>
  <c r="V1385" i="5"/>
  <c r="X1385" i="5"/>
  <c r="V1386" i="5"/>
  <c r="V1387" i="5"/>
  <c r="V1388" i="5"/>
  <c r="V1389" i="5"/>
  <c r="X1389" i="5"/>
  <c r="V1390" i="5"/>
  <c r="V1391" i="5"/>
  <c r="V1392" i="5"/>
  <c r="V1393" i="5"/>
  <c r="X1393" i="5"/>
  <c r="V1394" i="5"/>
  <c r="V1395" i="5"/>
  <c r="V1396" i="5"/>
  <c r="V1397" i="5"/>
  <c r="X1397" i="5"/>
  <c r="V1398" i="5"/>
  <c r="V1399" i="5"/>
  <c r="V1400" i="5"/>
  <c r="V1401" i="5"/>
  <c r="V1402" i="5"/>
  <c r="X1402" i="5"/>
  <c r="V1403" i="5"/>
  <c r="V1404" i="5"/>
  <c r="V1405" i="5"/>
  <c r="V1406" i="5"/>
  <c r="X1406" i="5"/>
  <c r="V1407" i="5"/>
  <c r="V1408" i="5"/>
  <c r="V1409" i="5"/>
  <c r="V1410" i="5"/>
  <c r="V1411" i="5"/>
  <c r="V1412" i="5"/>
  <c r="V1413" i="5"/>
  <c r="X1413" i="5"/>
  <c r="V1414" i="5"/>
  <c r="V1415" i="5"/>
  <c r="V1416" i="5"/>
  <c r="V1417" i="5"/>
  <c r="V1418" i="5"/>
  <c r="X1418" i="5"/>
  <c r="V1419" i="5"/>
  <c r="V1420" i="5"/>
  <c r="V1421" i="5"/>
  <c r="X1421" i="5"/>
  <c r="V1422" i="5"/>
  <c r="V1423" i="5"/>
  <c r="V1424" i="5"/>
  <c r="V1425" i="5"/>
  <c r="X1425" i="5"/>
  <c r="V1426" i="5"/>
  <c r="V1427" i="5"/>
  <c r="V1428" i="5"/>
  <c r="V1429" i="5"/>
  <c r="X1429" i="5"/>
  <c r="V1430" i="5"/>
  <c r="X1430" i="5"/>
  <c r="V1431" i="5"/>
  <c r="V1432" i="5"/>
  <c r="V1433" i="5"/>
  <c r="V1434" i="5"/>
  <c r="V1435" i="5"/>
  <c r="V1436" i="5"/>
  <c r="V1437" i="5"/>
  <c r="X1437" i="5"/>
  <c r="V1438" i="5"/>
  <c r="V1439" i="5"/>
  <c r="V1440" i="5"/>
  <c r="V1441" i="5"/>
  <c r="V1442" i="5"/>
  <c r="X1442" i="5"/>
  <c r="V1443" i="5"/>
  <c r="V1444" i="5"/>
  <c r="V1445" i="5"/>
  <c r="X1445" i="5"/>
  <c r="V1446" i="5"/>
  <c r="X1446" i="5"/>
  <c r="V1447" i="5"/>
  <c r="V1448" i="5"/>
  <c r="V1449" i="5"/>
  <c r="X1449" i="5"/>
  <c r="V1450" i="5"/>
  <c r="X1450" i="5"/>
  <c r="V1451" i="5"/>
  <c r="V1452" i="5"/>
  <c r="V1453" i="5"/>
  <c r="X1453" i="5"/>
  <c r="V1454" i="5"/>
  <c r="V1455" i="5"/>
  <c r="V1456" i="5"/>
  <c r="V1457" i="5"/>
  <c r="V1458" i="5"/>
  <c r="X1458" i="5"/>
  <c r="V1459" i="5"/>
  <c r="V1460" i="5"/>
  <c r="V1461" i="5"/>
  <c r="X1461" i="5"/>
  <c r="V1462" i="5"/>
  <c r="X1462" i="5"/>
  <c r="V1463" i="5"/>
  <c r="V1464" i="5"/>
  <c r="V1465" i="5"/>
  <c r="X1465" i="5"/>
  <c r="V1466" i="5"/>
  <c r="V1467" i="5"/>
  <c r="V1468" i="5"/>
  <c r="V1469" i="5"/>
  <c r="X1469" i="5"/>
  <c r="V1470" i="5"/>
  <c r="X1470" i="5"/>
  <c r="V1471" i="5"/>
  <c r="V1472" i="5"/>
  <c r="V1473" i="5"/>
  <c r="X1473" i="5"/>
  <c r="V1474" i="5"/>
  <c r="X1474" i="5"/>
  <c r="V1475" i="5"/>
  <c r="V1476" i="5"/>
  <c r="V1477" i="5"/>
  <c r="X1477" i="5"/>
  <c r="V1478" i="5"/>
  <c r="X1478" i="5"/>
  <c r="V1479" i="5"/>
  <c r="V1480" i="5"/>
  <c r="V1481" i="5"/>
  <c r="X1481" i="5"/>
  <c r="V1482" i="5"/>
  <c r="X1482" i="5"/>
  <c r="V1483" i="5"/>
  <c r="V1484" i="5"/>
  <c r="V1485" i="5"/>
  <c r="X1485" i="5"/>
  <c r="V1486" i="5"/>
  <c r="X1486" i="5"/>
  <c r="V1487" i="5"/>
  <c r="V1488" i="5"/>
  <c r="V1489" i="5"/>
  <c r="X1489" i="5"/>
  <c r="V1490" i="5"/>
  <c r="X1490" i="5"/>
  <c r="V1491" i="5"/>
  <c r="V1492" i="5"/>
  <c r="V1493" i="5"/>
  <c r="X1493" i="5"/>
  <c r="V1494" i="5"/>
  <c r="V1495" i="5"/>
  <c r="V1496" i="5"/>
  <c r="V1497" i="5"/>
  <c r="X1497" i="5"/>
  <c r="V1498" i="5"/>
  <c r="X1498" i="5"/>
  <c r="V1499" i="5"/>
  <c r="V1500" i="5"/>
  <c r="V1501" i="5"/>
  <c r="X1501" i="5"/>
  <c r="V1502" i="5"/>
  <c r="X1502" i="5"/>
  <c r="V1503" i="5"/>
  <c r="V1504" i="5"/>
  <c r="V1505" i="5"/>
  <c r="V1506" i="5"/>
  <c r="X1506" i="5"/>
  <c r="V1507" i="5"/>
  <c r="V1508" i="5"/>
  <c r="V1509" i="5"/>
  <c r="X1509" i="5"/>
  <c r="V1510" i="5"/>
  <c r="V1511" i="5"/>
  <c r="V1512" i="5"/>
  <c r="V1513" i="5"/>
  <c r="X1513" i="5"/>
  <c r="V1514" i="5"/>
  <c r="X1514" i="5"/>
  <c r="V1515" i="5"/>
  <c r="V1516" i="5"/>
  <c r="V1517" i="5"/>
  <c r="X1517" i="5"/>
  <c r="V1518" i="5"/>
  <c r="X1518" i="5"/>
  <c r="V1519" i="5"/>
  <c r="V1520" i="5"/>
  <c r="V1521" i="5"/>
  <c r="V1522" i="5"/>
  <c r="X1522" i="5"/>
  <c r="V1523" i="5"/>
  <c r="V1524" i="5"/>
  <c r="V1525" i="5"/>
  <c r="X1525" i="5"/>
  <c r="V1526" i="5"/>
  <c r="X1526" i="5"/>
  <c r="V1527" i="5"/>
  <c r="V1528" i="5"/>
  <c r="V1529" i="5"/>
  <c r="X1529" i="5"/>
  <c r="V1530" i="5"/>
  <c r="X1530" i="5"/>
  <c r="V1531" i="5"/>
  <c r="V1532" i="5"/>
  <c r="V1533" i="5"/>
  <c r="V1534" i="5"/>
  <c r="V1535" i="5"/>
  <c r="V1536" i="5"/>
  <c r="V1537" i="5"/>
  <c r="X1537" i="5"/>
  <c r="V1538" i="5"/>
  <c r="V1539" i="5"/>
  <c r="V1540" i="5"/>
  <c r="V1541" i="5"/>
  <c r="X1541" i="5"/>
  <c r="V1542" i="5"/>
  <c r="X1542" i="5"/>
  <c r="V1543" i="5"/>
  <c r="V1544" i="5"/>
  <c r="V1545" i="5"/>
  <c r="X1545" i="5"/>
  <c r="V1546" i="5"/>
  <c r="V1547" i="5"/>
  <c r="V1548" i="5"/>
  <c r="V1549" i="5"/>
  <c r="X1549" i="5"/>
  <c r="V1550" i="5"/>
  <c r="X1550" i="5"/>
  <c r="V1551" i="5"/>
  <c r="V1552" i="5"/>
  <c r="V1553" i="5"/>
  <c r="X1553" i="5"/>
  <c r="V1554" i="5"/>
  <c r="V1555" i="5"/>
  <c r="V1556" i="5"/>
  <c r="V1557" i="5"/>
  <c r="X1557" i="5"/>
  <c r="V1558" i="5"/>
  <c r="V1559" i="5"/>
  <c r="V1560" i="5"/>
  <c r="V1561" i="5"/>
  <c r="X1561" i="5"/>
  <c r="V1562" i="5"/>
  <c r="V1563" i="5"/>
  <c r="V1564" i="5"/>
  <c r="V1565" i="5"/>
  <c r="X1565" i="5"/>
  <c r="V1566" i="5"/>
  <c r="V1567" i="5"/>
  <c r="V1568" i="5"/>
  <c r="V1569" i="5"/>
  <c r="X1569" i="5"/>
  <c r="V1570" i="5"/>
  <c r="V1571" i="5"/>
  <c r="V1572" i="5"/>
  <c r="V1573" i="5"/>
  <c r="X1573" i="5"/>
  <c r="V1574" i="5"/>
  <c r="V1575" i="5"/>
  <c r="V1576" i="5"/>
  <c r="V1577" i="5"/>
  <c r="X1577" i="5"/>
  <c r="V1578" i="5"/>
  <c r="V1579" i="5"/>
  <c r="V1580" i="5"/>
  <c r="V1581" i="5"/>
  <c r="X1581" i="5"/>
  <c r="V1582" i="5"/>
  <c r="X1582" i="5"/>
  <c r="V1583" i="5"/>
  <c r="V1584" i="5"/>
  <c r="V1585" i="5"/>
  <c r="X1585" i="5"/>
  <c r="V1586" i="5"/>
  <c r="V1587" i="5"/>
  <c r="V1588" i="5"/>
  <c r="V1589" i="5"/>
  <c r="X1589" i="5"/>
  <c r="V1590" i="5"/>
  <c r="V1591" i="5"/>
  <c r="V1592" i="5"/>
  <c r="V1593" i="5"/>
  <c r="X1593" i="5"/>
  <c r="V1594" i="5"/>
  <c r="V1595" i="5"/>
  <c r="V1596" i="5"/>
  <c r="V1597" i="5"/>
  <c r="X1597" i="5"/>
  <c r="V1598" i="5"/>
  <c r="V1599" i="5"/>
  <c r="V1600" i="5"/>
  <c r="V1601" i="5"/>
  <c r="X1601" i="5"/>
  <c r="V1602" i="5"/>
  <c r="V1603" i="5"/>
  <c r="V1604" i="5"/>
  <c r="V1605" i="5"/>
  <c r="X1605" i="5"/>
  <c r="V1606" i="5"/>
  <c r="V1607" i="5"/>
  <c r="V1608" i="5"/>
  <c r="V1609" i="5"/>
  <c r="V1610" i="5"/>
  <c r="V1611" i="5"/>
  <c r="V1612" i="5"/>
  <c r="V1613" i="5"/>
  <c r="X1613" i="5"/>
  <c r="V1614" i="5"/>
  <c r="V1615" i="5"/>
  <c r="V1616" i="5"/>
  <c r="V1617" i="5"/>
  <c r="X1617" i="5"/>
  <c r="V1618" i="5"/>
  <c r="V1619" i="5"/>
  <c r="V1620" i="5"/>
  <c r="V1621" i="5"/>
  <c r="X1621" i="5"/>
  <c r="V1622" i="5"/>
  <c r="V1623" i="5"/>
  <c r="V1624" i="5"/>
  <c r="V1625" i="5"/>
  <c r="X1625" i="5"/>
  <c r="V1626" i="5"/>
  <c r="V1627" i="5"/>
  <c r="V1628" i="5"/>
  <c r="V1629" i="5"/>
  <c r="X1629" i="5"/>
  <c r="V1630" i="5"/>
  <c r="V1631" i="5"/>
  <c r="V1632" i="5"/>
  <c r="V1633" i="5"/>
  <c r="X1633" i="5"/>
  <c r="V1634" i="5"/>
  <c r="V1635" i="5"/>
  <c r="V1636" i="5"/>
  <c r="V1637" i="5"/>
  <c r="X1637" i="5"/>
  <c r="V1638" i="5"/>
  <c r="V1639" i="5"/>
  <c r="V1640" i="5"/>
  <c r="V1641" i="5"/>
  <c r="X1641" i="5"/>
  <c r="V1642" i="5"/>
  <c r="V1643" i="5"/>
  <c r="V1644" i="5"/>
  <c r="V1645" i="5"/>
  <c r="X1645" i="5"/>
  <c r="V1646" i="5"/>
  <c r="V1647" i="5"/>
  <c r="V1648" i="5"/>
  <c r="V1649" i="5"/>
  <c r="X1649" i="5"/>
  <c r="V1650" i="5"/>
  <c r="V1651" i="5"/>
  <c r="V1652" i="5"/>
  <c r="V1653" i="5"/>
  <c r="X1653" i="5"/>
  <c r="V1654" i="5"/>
  <c r="V1655" i="5"/>
  <c r="V1656" i="5"/>
  <c r="V1657" i="5"/>
  <c r="X1657" i="5"/>
  <c r="V1658" i="5"/>
  <c r="V1659" i="5"/>
  <c r="V1660" i="5"/>
  <c r="V1661" i="5"/>
  <c r="X1661" i="5"/>
  <c r="V1662" i="5"/>
  <c r="V1663" i="5"/>
  <c r="V1664" i="5"/>
  <c r="V1665" i="5"/>
  <c r="X1665" i="5"/>
  <c r="V1666" i="5"/>
  <c r="V1667" i="5"/>
  <c r="V1668" i="5"/>
  <c r="V1669" i="5"/>
  <c r="V1670" i="5"/>
  <c r="V1671" i="5"/>
  <c r="V1672" i="5"/>
  <c r="V1673" i="5"/>
  <c r="X1673" i="5"/>
  <c r="V1674" i="5"/>
  <c r="V1675" i="5"/>
  <c r="V1676" i="5"/>
  <c r="V1677" i="5"/>
  <c r="X1677" i="5"/>
  <c r="V1678" i="5"/>
  <c r="V1679" i="5"/>
  <c r="V1680" i="5"/>
  <c r="X1680" i="5"/>
  <c r="V1681" i="5"/>
  <c r="X1681" i="5"/>
  <c r="V1682" i="5"/>
  <c r="V1683" i="5"/>
  <c r="V1684" i="5"/>
  <c r="V1685" i="5"/>
  <c r="X1685" i="5"/>
  <c r="V1686" i="5"/>
  <c r="V1687" i="5"/>
  <c r="V1688" i="5"/>
  <c r="V1689" i="5"/>
  <c r="X1689" i="5"/>
  <c r="V1690" i="5"/>
  <c r="V1691" i="5"/>
  <c r="V1692" i="5"/>
  <c r="V1693" i="5"/>
  <c r="X1693" i="5"/>
  <c r="V1694" i="5"/>
  <c r="X1694" i="5"/>
  <c r="V1695" i="5"/>
  <c r="V1696" i="5"/>
  <c r="X1696" i="5"/>
  <c r="V1697" i="5"/>
  <c r="V1698" i="5"/>
  <c r="V1699" i="5"/>
  <c r="V1700" i="5"/>
  <c r="V1701" i="5"/>
  <c r="X1701" i="5"/>
  <c r="V1702" i="5"/>
  <c r="V1703" i="5"/>
  <c r="V1704" i="5"/>
  <c r="V1705" i="5"/>
  <c r="X1705" i="5"/>
  <c r="V1706" i="5"/>
  <c r="V1707" i="5"/>
  <c r="V1708" i="5"/>
  <c r="X1708" i="5"/>
  <c r="V1709" i="5"/>
  <c r="X1709" i="5"/>
  <c r="V1710" i="5"/>
  <c r="V1711" i="5"/>
  <c r="V1712" i="5"/>
  <c r="V1713" i="5"/>
  <c r="X1713" i="5"/>
  <c r="V1714" i="5"/>
  <c r="V1715" i="5"/>
  <c r="V1716" i="5"/>
  <c r="V1717" i="5"/>
  <c r="X1717" i="5"/>
  <c r="V1718" i="5"/>
  <c r="V1719" i="5"/>
  <c r="V1720" i="5"/>
  <c r="V1721" i="5"/>
  <c r="X1721" i="5"/>
  <c r="V1722" i="5"/>
  <c r="V1723" i="5"/>
  <c r="V1724" i="5"/>
  <c r="V1725" i="5"/>
  <c r="X1725" i="5"/>
  <c r="V1726" i="5"/>
  <c r="V1727" i="5"/>
  <c r="V1728" i="5"/>
  <c r="V1729" i="5"/>
  <c r="X1729" i="5"/>
  <c r="V1730" i="5"/>
  <c r="V1731" i="5"/>
  <c r="V1732" i="5"/>
  <c r="X1732" i="5"/>
  <c r="V1733" i="5"/>
  <c r="V1734" i="5"/>
  <c r="V1735" i="5"/>
  <c r="V1736" i="5"/>
  <c r="V1737" i="5"/>
  <c r="V1738" i="5"/>
  <c r="V1739" i="5"/>
  <c r="V1740" i="5"/>
  <c r="V1741" i="5"/>
  <c r="X1741" i="5"/>
  <c r="V1742" i="5"/>
  <c r="V1743" i="5"/>
  <c r="V1744" i="5"/>
  <c r="V1745" i="5"/>
  <c r="X1745" i="5"/>
  <c r="V1746" i="5"/>
  <c r="V1747" i="5"/>
  <c r="V1748" i="5"/>
  <c r="V1749" i="5"/>
  <c r="X1749" i="5"/>
  <c r="V1750" i="5"/>
  <c r="V1751" i="5"/>
  <c r="V1752" i="5"/>
  <c r="V1753" i="5"/>
  <c r="X1753" i="5"/>
  <c r="V1754" i="5"/>
  <c r="V1755" i="5"/>
  <c r="V1756" i="5"/>
  <c r="V1757" i="5"/>
  <c r="X1757" i="5"/>
  <c r="V1758" i="5"/>
  <c r="X1758" i="5"/>
  <c r="V1759" i="5"/>
  <c r="V1760" i="5"/>
  <c r="V1761" i="5"/>
  <c r="X1761" i="5"/>
  <c r="V1762" i="5"/>
  <c r="X1762" i="5"/>
  <c r="V1763" i="5"/>
  <c r="V1764" i="5"/>
  <c r="V1765" i="5"/>
  <c r="X1765" i="5"/>
  <c r="V1766" i="5"/>
  <c r="X1766" i="5"/>
  <c r="V1767" i="5"/>
  <c r="V1768" i="5"/>
  <c r="V1769" i="5"/>
  <c r="X1769" i="5"/>
  <c r="V1770" i="5"/>
  <c r="V1771" i="5"/>
  <c r="V1772" i="5"/>
  <c r="V1773" i="5"/>
  <c r="X1773" i="5"/>
  <c r="V1774" i="5"/>
  <c r="V1775" i="5"/>
  <c r="V1776" i="5"/>
  <c r="V1777" i="5"/>
  <c r="X1777" i="5"/>
  <c r="V1778" i="5"/>
  <c r="X1778" i="5"/>
  <c r="V1779" i="5"/>
  <c r="V1780" i="5"/>
  <c r="V1781" i="5"/>
  <c r="X1781" i="5"/>
  <c r="V1782" i="5"/>
  <c r="X1782" i="5"/>
  <c r="V1783" i="5"/>
  <c r="V1784" i="5"/>
  <c r="V1785" i="5"/>
  <c r="V1786" i="5"/>
  <c r="V1787" i="5"/>
  <c r="V1788" i="5"/>
  <c r="V1789" i="5"/>
  <c r="X1789" i="5"/>
  <c r="V1790" i="5"/>
  <c r="X1790" i="5"/>
  <c r="V1791" i="5"/>
  <c r="V1792" i="5"/>
  <c r="V1793" i="5"/>
  <c r="X1793" i="5"/>
  <c r="V1794" i="5"/>
  <c r="X1794" i="5"/>
  <c r="V1795" i="5"/>
  <c r="V1796" i="5"/>
  <c r="V1797" i="5"/>
  <c r="X1797" i="5"/>
  <c r="V1798" i="5"/>
  <c r="V1799" i="5"/>
  <c r="V1800" i="5"/>
  <c r="V1801" i="5"/>
  <c r="X1801" i="5"/>
  <c r="V1802" i="5"/>
  <c r="V1803" i="5"/>
  <c r="V1804" i="5"/>
  <c r="V1805" i="5"/>
  <c r="X1805" i="5"/>
  <c r="V1806" i="5"/>
  <c r="X1806" i="5"/>
  <c r="V1807" i="5"/>
  <c r="V1808" i="5"/>
  <c r="V1809" i="5"/>
  <c r="X1809" i="5"/>
  <c r="V1810" i="5"/>
  <c r="V1811" i="5"/>
  <c r="V1812" i="5"/>
  <c r="V1813" i="5"/>
  <c r="X1813" i="5"/>
  <c r="V1814" i="5"/>
  <c r="V1815" i="5"/>
  <c r="V1816" i="5"/>
  <c r="V1817" i="5"/>
  <c r="V1818" i="5"/>
  <c r="X1818" i="5"/>
  <c r="V1819" i="5"/>
  <c r="V1820" i="5"/>
  <c r="V1821" i="5"/>
  <c r="V1822" i="5"/>
  <c r="V1823" i="5"/>
  <c r="V1824" i="5"/>
  <c r="X1824" i="5"/>
  <c r="V1825" i="5"/>
  <c r="X1825" i="5"/>
  <c r="V1826" i="5"/>
  <c r="V1827" i="5"/>
  <c r="V1828" i="5"/>
  <c r="V1829" i="5"/>
  <c r="V1830" i="5"/>
  <c r="V1831" i="5"/>
  <c r="V1832" i="5"/>
  <c r="V1833" i="5"/>
  <c r="X1833" i="5"/>
  <c r="V1834" i="5"/>
  <c r="V1835" i="5"/>
  <c r="V1836" i="5"/>
  <c r="V1837" i="5"/>
  <c r="X1837" i="5"/>
  <c r="V1838" i="5"/>
  <c r="X1838" i="5"/>
  <c r="V1839" i="5"/>
  <c r="V1840" i="5"/>
  <c r="X1840" i="5"/>
  <c r="V1841" i="5"/>
  <c r="X1841" i="5"/>
  <c r="V1842" i="5"/>
  <c r="V1843" i="5"/>
  <c r="V1844" i="5"/>
  <c r="V1845" i="5"/>
  <c r="V1846" i="5"/>
  <c r="V1847" i="5"/>
  <c r="V1848" i="5"/>
  <c r="V1849" i="5"/>
  <c r="X1849" i="5"/>
  <c r="V1850" i="5"/>
  <c r="V1851" i="5"/>
  <c r="V1852" i="5"/>
  <c r="V1853" i="5"/>
  <c r="X1853" i="5"/>
  <c r="V1854" i="5"/>
  <c r="V1855" i="5"/>
  <c r="V1856" i="5"/>
  <c r="V1857" i="5"/>
  <c r="X1857" i="5"/>
  <c r="V1858" i="5"/>
  <c r="V1859" i="5"/>
  <c r="V1860" i="5"/>
  <c r="V1861" i="5"/>
  <c r="V1862" i="5"/>
  <c r="V1863" i="5"/>
  <c r="V1864" i="5"/>
  <c r="V1865" i="5"/>
  <c r="X1865" i="5"/>
  <c r="V1866" i="5"/>
  <c r="V1867" i="5"/>
  <c r="V1868" i="5"/>
  <c r="V1869" i="5"/>
  <c r="X1869" i="5"/>
  <c r="V1870" i="5"/>
  <c r="V1871" i="5"/>
  <c r="V1872" i="5"/>
  <c r="V1873" i="5"/>
  <c r="X1873" i="5"/>
  <c r="V1874" i="5"/>
  <c r="V1875" i="5"/>
  <c r="V1876" i="5"/>
  <c r="V1877" i="5"/>
  <c r="X1877" i="5"/>
  <c r="V1878" i="5"/>
  <c r="X1878" i="5"/>
  <c r="V1879" i="5"/>
  <c r="V1880" i="5"/>
  <c r="V1881" i="5"/>
  <c r="X1881" i="5"/>
  <c r="V1882" i="5"/>
  <c r="X1882" i="5"/>
  <c r="V1883" i="5"/>
  <c r="V1884" i="5"/>
  <c r="V1885" i="5"/>
  <c r="X1885" i="5"/>
  <c r="V1886" i="5"/>
  <c r="X1886" i="5"/>
  <c r="V1887" i="5"/>
  <c r="V1888" i="5"/>
  <c r="V1889" i="5"/>
  <c r="X1889" i="5"/>
  <c r="V1890" i="5"/>
  <c r="V1891" i="5"/>
  <c r="V1892" i="5"/>
  <c r="V1893" i="5"/>
  <c r="X1893" i="5"/>
  <c r="V1894" i="5"/>
  <c r="X1894" i="5"/>
  <c r="V1895" i="5"/>
  <c r="V1896" i="5"/>
  <c r="V1897" i="5"/>
  <c r="X1897" i="5"/>
  <c r="V1898" i="5"/>
  <c r="X1898" i="5"/>
  <c r="V1899" i="5"/>
  <c r="V1900" i="5"/>
  <c r="V1901" i="5"/>
  <c r="X1901" i="5"/>
  <c r="V1902" i="5"/>
  <c r="X1902" i="5"/>
  <c r="V1903" i="5"/>
  <c r="V1904" i="5"/>
  <c r="V1905" i="5"/>
  <c r="X1905" i="5"/>
  <c r="V1906" i="5"/>
  <c r="X1906" i="5"/>
  <c r="V1907" i="5"/>
  <c r="V1908" i="5"/>
  <c r="V1909" i="5"/>
  <c r="X1909" i="5"/>
  <c r="V1910" i="5"/>
  <c r="V1911" i="5"/>
  <c r="V1912" i="5"/>
  <c r="V1913" i="5"/>
  <c r="X1913" i="5"/>
  <c r="V1914" i="5"/>
  <c r="V1915" i="5"/>
  <c r="V1916" i="5"/>
  <c r="V1917" i="5"/>
  <c r="X1917" i="5"/>
  <c r="V1918" i="5"/>
  <c r="V1919" i="5"/>
  <c r="V1920" i="5"/>
  <c r="V1921" i="5"/>
  <c r="X1921" i="5"/>
  <c r="V1922" i="5"/>
  <c r="V1923" i="5"/>
  <c r="V1924" i="5"/>
  <c r="V1925" i="5"/>
  <c r="X1925" i="5"/>
  <c r="V1926" i="5"/>
  <c r="V1927" i="5"/>
  <c r="V1928" i="5"/>
  <c r="V1929" i="5"/>
  <c r="X1929" i="5"/>
  <c r="V1930" i="5"/>
  <c r="V1931" i="5"/>
  <c r="V1932" i="5"/>
  <c r="V1933" i="5"/>
  <c r="X1933" i="5"/>
  <c r="V1934" i="5"/>
  <c r="V1935" i="5"/>
  <c r="V1936" i="5"/>
  <c r="V1937" i="5"/>
  <c r="X1937" i="5"/>
  <c r="V1938" i="5"/>
  <c r="V1939" i="5"/>
  <c r="V1940" i="5"/>
  <c r="V1941" i="5"/>
  <c r="X1941" i="5"/>
  <c r="V1942" i="5"/>
  <c r="V1943" i="5"/>
  <c r="V1944" i="5"/>
  <c r="V1945" i="5"/>
  <c r="X1945" i="5"/>
  <c r="V1946" i="5"/>
  <c r="V1947" i="5"/>
  <c r="V1948" i="5"/>
  <c r="V1949" i="5"/>
  <c r="X1949" i="5"/>
  <c r="V1950" i="5"/>
  <c r="X1950" i="5"/>
  <c r="V1951" i="5"/>
  <c r="V1952" i="5"/>
  <c r="V1953" i="5"/>
  <c r="X1953" i="5"/>
  <c r="V1954" i="5"/>
  <c r="V1955" i="5"/>
  <c r="V1956" i="5"/>
  <c r="V1957" i="5"/>
  <c r="X1957" i="5"/>
  <c r="V1958" i="5"/>
  <c r="V1959" i="5"/>
  <c r="V1960" i="5"/>
  <c r="V1961" i="5"/>
  <c r="X1961" i="5"/>
  <c r="V1962" i="5"/>
  <c r="V1963" i="5"/>
  <c r="V1964" i="5"/>
  <c r="V1965" i="5"/>
  <c r="X1965" i="5"/>
  <c r="V1966" i="5"/>
  <c r="V1967" i="5"/>
  <c r="V1968" i="5"/>
  <c r="V1969" i="5"/>
  <c r="X1969" i="5"/>
  <c r="V1970" i="5"/>
  <c r="V1971" i="5"/>
  <c r="V1972" i="5"/>
  <c r="V1973" i="5"/>
  <c r="X1973" i="5"/>
  <c r="V1974" i="5"/>
  <c r="V1975" i="5"/>
  <c r="V1976" i="5"/>
  <c r="V1977" i="5"/>
  <c r="X1977" i="5"/>
  <c r="V1978" i="5"/>
  <c r="V1979" i="5"/>
  <c r="V1980" i="5"/>
  <c r="V1981" i="5"/>
  <c r="X1981" i="5"/>
  <c r="V1982" i="5"/>
  <c r="V1983" i="5"/>
  <c r="V1984" i="5"/>
  <c r="V1985" i="5"/>
  <c r="X1985" i="5"/>
  <c r="V1986" i="5"/>
  <c r="X1986" i="5"/>
  <c r="V1987" i="5"/>
  <c r="V1988" i="5"/>
  <c r="V1989" i="5"/>
  <c r="X1989" i="5"/>
  <c r="V1990" i="5"/>
  <c r="V1991" i="5"/>
  <c r="V1992" i="5"/>
  <c r="V1993" i="5"/>
  <c r="X1993" i="5"/>
  <c r="V1994" i="5"/>
  <c r="V1995" i="5"/>
  <c r="V1996" i="5"/>
  <c r="V1997" i="5"/>
  <c r="X1997" i="5"/>
  <c r="V1998" i="5"/>
  <c r="V1999" i="5"/>
  <c r="V2000" i="5"/>
  <c r="V2001" i="5"/>
  <c r="X2001" i="5"/>
  <c r="V2002" i="5"/>
  <c r="V2003" i="5"/>
  <c r="V2004" i="5"/>
  <c r="V2005" i="5"/>
  <c r="X2005" i="5"/>
  <c r="V2006" i="5"/>
  <c r="V2007" i="5"/>
  <c r="V2008" i="5"/>
  <c r="V2009" i="5"/>
  <c r="X2009" i="5"/>
  <c r="V2010" i="5"/>
  <c r="V2011" i="5"/>
  <c r="V2012" i="5"/>
  <c r="V2013" i="5"/>
  <c r="X2013" i="5"/>
  <c r="V2014" i="5"/>
  <c r="V2015" i="5"/>
  <c r="V2016" i="5"/>
  <c r="V2017" i="5"/>
  <c r="X2017" i="5"/>
  <c r="V2018" i="5"/>
  <c r="V2019" i="5"/>
  <c r="V2020" i="5"/>
  <c r="V2021" i="5"/>
  <c r="X2021" i="5"/>
  <c r="V2022" i="5"/>
  <c r="V2023" i="5"/>
  <c r="V2024" i="5"/>
  <c r="V2025" i="5"/>
  <c r="X2025" i="5"/>
  <c r="V2026" i="5"/>
  <c r="V2027" i="5"/>
  <c r="V2028" i="5"/>
  <c r="V2029" i="5"/>
  <c r="X2029" i="5"/>
  <c r="V2030" i="5"/>
  <c r="V2031" i="5"/>
  <c r="V2032" i="5"/>
  <c r="V2033" i="5"/>
  <c r="X2033" i="5"/>
  <c r="V2034" i="5"/>
  <c r="V2035" i="5"/>
  <c r="V2036" i="5"/>
  <c r="V2037" i="5"/>
  <c r="X2037" i="5"/>
  <c r="V2038" i="5"/>
  <c r="V2039" i="5"/>
  <c r="V2040" i="5"/>
  <c r="V2041" i="5"/>
  <c r="X2041" i="5"/>
  <c r="V2042" i="5"/>
  <c r="V2043" i="5"/>
  <c r="V2044" i="5"/>
  <c r="V2045" i="5"/>
  <c r="X2045" i="5"/>
  <c r="V2046" i="5"/>
  <c r="V2047" i="5"/>
  <c r="V2048" i="5"/>
  <c r="V2049" i="5"/>
  <c r="X2049" i="5"/>
  <c r="V2050" i="5"/>
  <c r="V2051" i="5"/>
  <c r="V2052" i="5"/>
  <c r="V2053" i="5"/>
  <c r="X2053" i="5"/>
  <c r="V2054" i="5"/>
  <c r="V2055" i="5"/>
  <c r="V2056" i="5"/>
  <c r="V2057" i="5"/>
  <c r="X2057" i="5"/>
  <c r="V2058" i="5"/>
  <c r="V2059" i="5"/>
  <c r="V2060" i="5"/>
  <c r="V2061" i="5"/>
  <c r="X2061" i="5"/>
  <c r="V2062" i="5"/>
  <c r="V2063" i="5"/>
  <c r="V2064" i="5"/>
  <c r="V2065" i="5"/>
  <c r="X2065" i="5"/>
  <c r="V2066" i="5"/>
  <c r="V2067" i="5"/>
  <c r="V2068" i="5"/>
  <c r="V2069" i="5"/>
  <c r="X2069" i="5"/>
  <c r="V2070" i="5"/>
  <c r="V2071" i="5"/>
  <c r="V2072" i="5"/>
  <c r="X2072" i="5"/>
  <c r="V2073" i="5"/>
  <c r="X2073" i="5"/>
  <c r="V2074" i="5"/>
  <c r="V2075" i="5"/>
  <c r="X2075" i="5"/>
  <c r="V2076" i="5"/>
  <c r="V2077" i="5"/>
  <c r="X2077" i="5"/>
  <c r="V2078" i="5"/>
  <c r="V2079" i="5"/>
  <c r="V2080" i="5"/>
  <c r="V2081" i="5"/>
  <c r="X2081" i="5"/>
  <c r="V2082" i="5"/>
  <c r="V2083" i="5"/>
  <c r="V2084" i="5"/>
  <c r="V2085" i="5"/>
  <c r="X2085" i="5"/>
  <c r="V2086" i="5"/>
  <c r="V2087" i="5"/>
  <c r="V2088" i="5"/>
  <c r="V2089" i="5"/>
  <c r="X2089" i="5"/>
  <c r="V2090" i="5"/>
  <c r="V2091" i="5"/>
  <c r="V2092" i="5"/>
  <c r="V2093" i="5"/>
  <c r="X2093" i="5"/>
  <c r="V2094" i="5"/>
  <c r="V2095" i="5"/>
  <c r="V2096" i="5"/>
  <c r="V2097" i="5"/>
  <c r="X2097" i="5"/>
  <c r="V2098" i="5"/>
  <c r="V2099" i="5"/>
  <c r="V2100" i="5"/>
  <c r="V2101" i="5"/>
  <c r="X2101" i="5"/>
  <c r="V2102" i="5"/>
  <c r="V2103" i="5"/>
  <c r="V2104" i="5"/>
  <c r="V2105" i="5"/>
  <c r="X2105" i="5"/>
  <c r="V2106" i="5"/>
  <c r="V2107" i="5"/>
  <c r="V2108" i="5"/>
  <c r="V2109" i="5"/>
  <c r="X2109" i="5"/>
  <c r="V2110" i="5"/>
  <c r="V2111" i="5"/>
  <c r="V2112" i="5"/>
  <c r="V2113" i="5"/>
  <c r="X2113" i="5"/>
  <c r="V2114" i="5"/>
  <c r="V2115" i="5"/>
  <c r="V2116" i="5"/>
  <c r="V2117" i="5"/>
  <c r="X2117" i="5"/>
  <c r="V2118" i="5"/>
  <c r="X2118" i="5"/>
  <c r="V2119" i="5"/>
  <c r="V2120" i="5"/>
  <c r="V2121" i="5"/>
  <c r="V2122" i="5"/>
  <c r="X2122" i="5"/>
  <c r="V2123" i="5"/>
  <c r="V2124" i="5"/>
  <c r="V2125" i="5"/>
  <c r="X2125" i="5"/>
  <c r="V2126" i="5"/>
  <c r="X2126" i="5"/>
  <c r="V2127" i="5"/>
  <c r="V2128" i="5"/>
  <c r="V2129" i="5"/>
  <c r="X2129" i="5"/>
  <c r="V2130" i="5"/>
  <c r="X2130" i="5"/>
  <c r="V2131" i="5"/>
  <c r="V2132" i="5"/>
  <c r="X2132" i="5"/>
  <c r="V2133" i="5"/>
  <c r="X2133" i="5"/>
  <c r="V2134" i="5"/>
  <c r="X2134" i="5"/>
  <c r="V2135" i="5"/>
  <c r="V2136" i="5"/>
  <c r="V2137" i="5"/>
  <c r="X2137" i="5"/>
  <c r="V2138" i="5"/>
  <c r="V2139" i="5"/>
  <c r="V2140" i="5"/>
  <c r="V2141" i="5"/>
  <c r="X2141" i="5"/>
  <c r="V2142" i="5"/>
  <c r="X2142" i="5"/>
  <c r="V2143" i="5"/>
  <c r="V2144" i="5"/>
  <c r="V2145" i="5"/>
  <c r="X2145" i="5"/>
  <c r="V2146" i="5"/>
  <c r="V2147" i="5"/>
  <c r="V2148" i="5"/>
  <c r="V2149" i="5"/>
  <c r="X2149" i="5"/>
  <c r="V2150" i="5"/>
  <c r="X2150" i="5"/>
  <c r="V2151" i="5"/>
  <c r="V2152" i="5"/>
  <c r="V2153" i="5"/>
  <c r="X2153" i="5"/>
  <c r="V2154" i="5"/>
  <c r="V2155" i="5"/>
  <c r="V2156" i="5"/>
  <c r="V2157" i="5"/>
  <c r="V2158" i="5"/>
  <c r="V2159" i="5"/>
  <c r="V2160" i="5"/>
  <c r="V2161" i="5"/>
  <c r="X2161" i="5"/>
  <c r="V2162" i="5"/>
  <c r="X2162" i="5"/>
  <c r="V2163" i="5"/>
  <c r="V2164" i="5"/>
  <c r="V2165" i="5"/>
  <c r="X2165" i="5"/>
  <c r="V2166" i="5"/>
  <c r="X2166" i="5"/>
  <c r="V2167" i="5"/>
  <c r="V2168" i="5"/>
  <c r="V2169" i="5"/>
  <c r="X2169" i="5"/>
  <c r="V2170" i="5"/>
  <c r="V2171" i="5"/>
  <c r="V2172" i="5"/>
  <c r="V2173" i="5"/>
  <c r="V2174" i="5"/>
  <c r="X2174" i="5"/>
  <c r="V2175" i="5"/>
  <c r="V2176" i="5"/>
  <c r="V2177" i="5"/>
  <c r="X2177" i="5"/>
  <c r="V2178" i="5"/>
  <c r="X2178" i="5"/>
  <c r="V2179" i="5"/>
  <c r="V2180" i="5"/>
  <c r="V2181" i="5"/>
  <c r="X2181" i="5"/>
  <c r="V2182" i="5"/>
  <c r="X2182" i="5"/>
  <c r="V2183" i="5"/>
  <c r="V2184" i="5"/>
  <c r="V2185" i="5"/>
  <c r="X2185" i="5"/>
  <c r="V2186" i="5"/>
  <c r="V2187" i="5"/>
  <c r="V2188" i="5"/>
  <c r="V2189" i="5"/>
  <c r="X2189" i="5"/>
  <c r="V2190" i="5"/>
  <c r="V2191" i="5"/>
  <c r="V2192" i="5"/>
  <c r="V2193" i="5"/>
  <c r="X2193" i="5"/>
  <c r="V2194" i="5"/>
  <c r="X2194" i="5"/>
  <c r="V2195" i="5"/>
  <c r="V2196" i="5"/>
  <c r="V2197" i="5"/>
  <c r="X2197" i="5"/>
  <c r="V2198" i="5"/>
  <c r="V2199" i="5"/>
  <c r="V2200" i="5"/>
  <c r="V2201" i="5"/>
  <c r="X2201" i="5"/>
  <c r="V2202" i="5"/>
  <c r="X2202" i="5"/>
  <c r="V2203" i="5"/>
  <c r="V2204" i="5"/>
  <c r="V2205" i="5"/>
  <c r="X2205" i="5"/>
  <c r="V2206" i="5"/>
  <c r="V2207" i="5"/>
  <c r="V2208" i="5"/>
  <c r="V2209" i="5"/>
  <c r="X2209" i="5"/>
  <c r="V2210" i="5"/>
  <c r="X2210" i="5"/>
  <c r="V2211" i="5"/>
  <c r="V2212" i="5"/>
  <c r="V2213" i="5"/>
  <c r="V2214" i="5"/>
  <c r="V2215" i="5"/>
  <c r="V2216" i="5"/>
  <c r="V2217" i="5"/>
  <c r="X2217" i="5"/>
  <c r="V2218" i="5"/>
  <c r="V2219" i="5"/>
  <c r="V2220" i="5"/>
  <c r="V2221" i="5"/>
  <c r="X2221" i="5"/>
  <c r="V2222" i="5"/>
  <c r="V2223" i="5"/>
  <c r="V2224" i="5"/>
  <c r="V2225" i="5"/>
  <c r="X2225" i="5"/>
  <c r="V2226" i="5"/>
  <c r="V2227" i="5"/>
  <c r="V2228" i="5"/>
  <c r="V2229" i="5"/>
  <c r="X2229" i="5"/>
  <c r="V2230" i="5"/>
  <c r="V2231" i="5"/>
  <c r="V2232" i="5"/>
  <c r="V2233" i="5"/>
  <c r="X2233" i="5"/>
  <c r="V2234" i="5"/>
  <c r="V2235" i="5"/>
  <c r="V2236" i="5"/>
  <c r="V2237" i="5"/>
  <c r="X2237" i="5"/>
  <c r="V2238" i="5"/>
  <c r="V2239" i="5"/>
  <c r="V2240" i="5"/>
  <c r="V2241" i="5"/>
  <c r="X2241" i="5"/>
  <c r="V2242" i="5"/>
  <c r="V2243" i="5"/>
  <c r="V2244" i="5"/>
  <c r="V2245" i="5"/>
  <c r="X2245" i="5"/>
  <c r="V2246" i="5"/>
  <c r="V2247" i="5"/>
  <c r="V2248" i="5"/>
  <c r="V2249" i="5"/>
  <c r="X2249" i="5"/>
  <c r="V2250" i="5"/>
  <c r="V2251" i="5"/>
  <c r="V2252" i="5"/>
  <c r="V2253" i="5"/>
  <c r="X2253" i="5"/>
  <c r="V2254" i="5"/>
  <c r="V2255" i="5"/>
  <c r="V2256" i="5"/>
  <c r="V2257" i="5"/>
  <c r="X2257" i="5"/>
  <c r="V2258" i="5"/>
  <c r="V2259" i="5"/>
  <c r="V2260" i="5"/>
  <c r="X2260" i="5"/>
  <c r="V2261" i="5"/>
  <c r="X2261" i="5"/>
  <c r="V2262" i="5"/>
  <c r="V2263" i="5"/>
  <c r="V2264" i="5"/>
  <c r="V2265" i="5"/>
  <c r="X2265" i="5"/>
  <c r="V2266" i="5"/>
  <c r="V2267" i="5"/>
  <c r="V2268" i="5"/>
  <c r="V2269" i="5"/>
  <c r="V2270" i="5"/>
  <c r="V2271" i="5"/>
  <c r="V2272" i="5"/>
  <c r="V2273" i="5"/>
  <c r="X2273" i="5"/>
  <c r="V2274" i="5"/>
  <c r="X2274" i="5"/>
  <c r="V2275" i="5"/>
  <c r="V2276" i="5"/>
  <c r="V2277" i="5"/>
  <c r="X2277" i="5"/>
  <c r="V2278" i="5"/>
  <c r="V2279" i="5"/>
  <c r="V2280" i="5"/>
  <c r="V2281" i="5"/>
  <c r="X2281" i="5"/>
  <c r="V2282" i="5"/>
  <c r="X2282" i="5"/>
  <c r="V2283" i="5"/>
  <c r="V2284" i="5"/>
  <c r="V2285" i="5"/>
  <c r="X2285" i="5"/>
  <c r="V2286" i="5"/>
  <c r="X2286" i="5"/>
  <c r="V2287" i="5"/>
  <c r="V2288" i="5"/>
  <c r="V2289" i="5"/>
  <c r="X2289" i="5"/>
  <c r="V2290" i="5"/>
  <c r="V2291" i="5"/>
  <c r="V2292" i="5"/>
  <c r="V2293" i="5"/>
  <c r="V2294" i="5"/>
  <c r="X2294" i="5"/>
  <c r="V2295" i="5"/>
  <c r="V2296" i="5"/>
  <c r="V2297" i="5"/>
  <c r="X2297" i="5"/>
  <c r="V2298" i="5"/>
  <c r="V2299" i="5"/>
  <c r="V2300" i="5"/>
  <c r="V2301" i="5"/>
  <c r="X2301" i="5"/>
  <c r="V2302" i="5"/>
  <c r="V2303" i="5"/>
  <c r="V2304" i="5"/>
  <c r="V2305" i="5"/>
  <c r="X2305" i="5"/>
  <c r="V2306" i="5"/>
  <c r="X2306" i="5"/>
  <c r="V2307" i="5"/>
  <c r="V2308" i="5"/>
  <c r="V2309" i="5"/>
  <c r="X2309" i="5"/>
  <c r="V2310" i="5"/>
  <c r="V2311" i="5"/>
  <c r="V2312" i="5"/>
  <c r="V2313" i="5"/>
  <c r="X2313" i="5"/>
  <c r="V2314" i="5"/>
  <c r="V2315" i="5"/>
  <c r="V2316" i="5"/>
  <c r="V2317" i="5"/>
  <c r="X2317" i="5"/>
  <c r="V2318" i="5"/>
  <c r="V2319" i="5"/>
  <c r="V2320" i="5"/>
  <c r="V2321" i="5"/>
  <c r="X2321" i="5"/>
  <c r="V2322" i="5"/>
  <c r="V2323" i="5"/>
  <c r="V2324" i="5"/>
  <c r="X2324" i="5"/>
  <c r="V2325" i="5"/>
  <c r="X2325" i="5"/>
  <c r="V2326" i="5"/>
  <c r="V2327" i="5"/>
  <c r="V2328" i="5"/>
  <c r="V2329" i="5"/>
  <c r="X2329" i="5"/>
  <c r="V2330" i="5"/>
  <c r="V2331" i="5"/>
  <c r="V2332" i="5"/>
  <c r="V2333" i="5"/>
  <c r="X2333" i="5"/>
  <c r="V2334" i="5"/>
  <c r="V2335" i="5"/>
  <c r="V2336" i="5"/>
  <c r="V2337" i="5"/>
  <c r="X2337" i="5"/>
  <c r="V2338" i="5"/>
  <c r="X2338" i="5"/>
  <c r="V2339" i="5"/>
  <c r="V2340" i="5"/>
  <c r="V2341" i="5"/>
  <c r="X2341" i="5"/>
  <c r="V2342" i="5"/>
  <c r="X2342" i="5"/>
  <c r="V2343" i="5"/>
  <c r="V2344" i="5"/>
  <c r="V2345" i="5"/>
  <c r="X2345" i="5"/>
  <c r="V2346" i="5"/>
  <c r="X2346" i="5"/>
  <c r="V2347" i="5"/>
  <c r="V2348" i="5"/>
  <c r="V2349" i="5"/>
  <c r="X2349" i="5"/>
  <c r="V2350" i="5"/>
  <c r="X2350" i="5"/>
  <c r="V2351" i="5"/>
  <c r="V2352" i="5"/>
  <c r="V2353" i="5"/>
  <c r="X2353" i="5"/>
  <c r="V2354" i="5"/>
  <c r="V2355" i="5"/>
  <c r="X2355" i="5"/>
  <c r="V2356" i="5"/>
  <c r="X2356" i="5"/>
  <c r="V2357" i="5"/>
  <c r="X2357" i="5"/>
  <c r="V2358" i="5"/>
  <c r="X2358" i="5"/>
  <c r="V2359" i="5"/>
  <c r="V2360" i="5"/>
  <c r="V2361" i="5"/>
  <c r="V2362" i="5"/>
  <c r="V2363" i="5"/>
  <c r="V2364" i="5"/>
  <c r="X2364" i="5"/>
  <c r="V2365" i="5"/>
  <c r="X2365" i="5"/>
  <c r="V2366" i="5"/>
  <c r="X2366" i="5"/>
  <c r="V2367" i="5"/>
  <c r="V2368" i="5"/>
  <c r="V2369" i="5"/>
  <c r="X2369" i="5"/>
  <c r="V2370" i="5"/>
  <c r="V2371" i="5"/>
  <c r="V2372" i="5"/>
  <c r="V2373" i="5"/>
  <c r="X2373" i="5"/>
  <c r="V2374" i="5"/>
  <c r="X2374" i="5"/>
  <c r="V2375" i="5"/>
  <c r="V2376" i="5"/>
  <c r="V2377" i="5"/>
  <c r="V2378" i="5"/>
  <c r="V2379" i="5"/>
  <c r="V2380" i="5"/>
  <c r="V2381" i="5"/>
  <c r="X2381" i="5"/>
  <c r="V2382" i="5"/>
  <c r="X2382" i="5"/>
  <c r="V2383" i="5"/>
  <c r="V2384" i="5"/>
  <c r="V2385" i="5"/>
  <c r="X2385" i="5"/>
  <c r="V2386" i="5"/>
  <c r="V2387" i="5"/>
  <c r="V2388" i="5"/>
  <c r="V2389" i="5"/>
  <c r="X2389" i="5"/>
  <c r="V2390" i="5"/>
  <c r="X2390" i="5"/>
  <c r="V2391" i="5"/>
  <c r="V2392" i="5"/>
  <c r="V2393" i="5"/>
  <c r="X2393" i="5"/>
  <c r="V2394" i="5"/>
  <c r="V2395" i="5"/>
  <c r="V2396" i="5"/>
  <c r="V2397" i="5"/>
  <c r="X2397" i="5"/>
  <c r="V2398" i="5"/>
  <c r="V2399" i="5"/>
  <c r="V2400" i="5"/>
  <c r="V2401" i="5"/>
  <c r="X2401" i="5"/>
  <c r="V2402" i="5"/>
  <c r="V2403" i="5"/>
  <c r="V2404" i="5"/>
  <c r="V2405" i="5"/>
  <c r="X2405" i="5"/>
  <c r="V2406" i="5"/>
  <c r="V2407" i="5"/>
  <c r="V2408" i="5"/>
  <c r="V2409" i="5"/>
  <c r="X2409" i="5"/>
  <c r="V2410" i="5"/>
  <c r="V2411" i="5"/>
  <c r="V2412" i="5"/>
  <c r="V2413" i="5"/>
  <c r="X2413" i="5"/>
  <c r="V2414" i="5"/>
  <c r="V2415" i="5"/>
  <c r="V2416" i="5"/>
  <c r="V2417" i="5"/>
  <c r="V2418" i="5"/>
  <c r="V2419" i="5"/>
  <c r="V2420" i="5"/>
  <c r="V2421" i="5"/>
  <c r="X2421" i="5"/>
  <c r="V2422" i="5"/>
  <c r="X2422" i="5"/>
  <c r="V2423" i="5"/>
  <c r="V2424" i="5"/>
  <c r="V2425" i="5"/>
  <c r="X2425" i="5"/>
  <c r="V2426" i="5"/>
  <c r="V2427" i="5"/>
  <c r="V2428" i="5"/>
  <c r="V2429" i="5"/>
  <c r="X2429" i="5"/>
  <c r="V2430" i="5"/>
  <c r="V2431" i="5"/>
  <c r="V2432" i="5"/>
  <c r="V2433" i="5"/>
  <c r="X2433" i="5"/>
  <c r="V2434" i="5"/>
  <c r="V2435" i="5"/>
  <c r="V2436" i="5"/>
  <c r="X2436" i="5"/>
  <c r="V2437" i="5"/>
  <c r="X2437" i="5"/>
  <c r="V2438" i="5"/>
  <c r="V2439" i="5"/>
  <c r="V2440" i="5"/>
  <c r="V2441" i="5"/>
  <c r="X2441" i="5"/>
  <c r="V2442" i="5"/>
  <c r="X2442" i="5"/>
  <c r="V2443" i="5"/>
  <c r="V2444" i="5"/>
  <c r="V2445" i="5"/>
  <c r="X2445" i="5"/>
  <c r="V2446" i="5"/>
  <c r="V2447" i="5"/>
  <c r="V2448" i="5"/>
  <c r="V2449" i="5"/>
  <c r="X2449" i="5"/>
  <c r="V2450" i="5"/>
  <c r="X2450" i="5"/>
  <c r="V2451" i="5"/>
  <c r="V2452" i="5"/>
  <c r="X2452" i="5"/>
  <c r="V2453" i="5"/>
  <c r="X2453" i="5"/>
  <c r="V2454" i="5"/>
  <c r="V2455" i="5"/>
  <c r="V2456" i="5"/>
  <c r="V2457" i="5"/>
  <c r="X2457" i="5"/>
  <c r="V2458" i="5"/>
  <c r="V2459" i="5"/>
  <c r="V2460" i="5"/>
  <c r="V2461" i="5"/>
  <c r="X2461" i="5"/>
  <c r="V2462" i="5"/>
  <c r="X2462" i="5"/>
  <c r="V2463" i="5"/>
  <c r="V2464" i="5"/>
  <c r="V2465" i="5"/>
  <c r="X2465" i="5"/>
  <c r="V2466" i="5"/>
  <c r="X2466" i="5"/>
  <c r="V2467" i="5"/>
  <c r="V2468" i="5"/>
  <c r="V2469" i="5"/>
  <c r="X2469" i="5"/>
  <c r="V2470" i="5"/>
  <c r="V2471" i="5"/>
  <c r="V2472" i="5"/>
  <c r="V2473" i="5"/>
  <c r="X2473" i="5"/>
  <c r="V2474" i="5"/>
  <c r="X2474" i="5"/>
  <c r="V2475" i="5"/>
  <c r="V2476" i="5"/>
  <c r="V2477" i="5"/>
  <c r="X2477" i="5"/>
  <c r="V2478" i="5"/>
  <c r="V2479" i="5"/>
  <c r="V2480" i="5"/>
  <c r="V2481" i="5"/>
  <c r="X2481" i="5"/>
  <c r="V2482" i="5"/>
  <c r="X2482" i="5"/>
  <c r="V2483" i="5"/>
  <c r="V2484" i="5"/>
  <c r="V2485" i="5"/>
  <c r="X2485" i="5"/>
  <c r="V2486" i="5"/>
  <c r="V2487" i="5"/>
  <c r="V2488" i="5"/>
  <c r="X2488" i="5"/>
  <c r="V2489" i="5"/>
  <c r="X2489" i="5"/>
  <c r="V2490" i="5"/>
  <c r="V2491" i="5"/>
  <c r="V2492" i="5"/>
  <c r="X2492" i="5"/>
  <c r="V2493" i="5"/>
  <c r="V2494" i="5"/>
  <c r="V2495" i="5"/>
  <c r="V2496" i="5"/>
  <c r="V2497" i="5"/>
  <c r="V2498" i="5"/>
  <c r="V2499" i="5"/>
  <c r="V2500" i="5"/>
  <c r="V2501" i="5"/>
  <c r="V2502" i="5"/>
  <c r="V2503" i="5"/>
  <c r="V250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G10" i="6"/>
  <c r="H10" i="6"/>
  <c r="D10" i="6"/>
  <c r="G9" i="6"/>
  <c r="H9" i="6"/>
  <c r="D9" i="6"/>
  <c r="B8" i="6"/>
  <c r="G8" i="6"/>
  <c r="H8" i="6"/>
  <c r="D8" i="6"/>
  <c r="B7" i="6"/>
  <c r="G7" i="6"/>
  <c r="H7" i="6"/>
  <c r="B6" i="6"/>
  <c r="G6" i="6"/>
  <c r="B5" i="6"/>
  <c r="F6" i="6"/>
  <c r="B4" i="6"/>
  <c r="G4" i="6"/>
  <c r="H4" i="6"/>
  <c r="D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B45" i="4"/>
  <c r="A30" i="6"/>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S1003" i="5"/>
  <c r="AB1003" i="5"/>
  <c r="H219" i="5"/>
  <c r="I219" i="5"/>
  <c r="X219" i="5"/>
  <c r="AB290" i="5"/>
  <c r="I349" i="5"/>
  <c r="J349" i="5"/>
  <c r="H349" i="5"/>
  <c r="F349" i="5"/>
  <c r="I381" i="5"/>
  <c r="J381" i="5"/>
  <c r="H381" i="5"/>
  <c r="F381" i="5"/>
  <c r="X408"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X523" i="5"/>
  <c r="F523" i="5"/>
  <c r="R566" i="5"/>
  <c r="F566" i="5"/>
  <c r="J638" i="5"/>
  <c r="R638" i="5"/>
  <c r="F638" i="5"/>
  <c r="I726" i="5"/>
  <c r="F726" i="5"/>
  <c r="I742" i="5"/>
  <c r="F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X2380"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I612" i="5"/>
  <c r="I616" i="5"/>
  <c r="X618" i="5"/>
  <c r="I620" i="5"/>
  <c r="I624" i="5"/>
  <c r="I628" i="5"/>
  <c r="I636" i="5"/>
  <c r="X638"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X832" i="5"/>
  <c r="R832" i="5"/>
  <c r="I832" i="5"/>
  <c r="X840" i="5"/>
  <c r="R840" i="5"/>
  <c r="I840" i="5"/>
  <c r="F844" i="5"/>
  <c r="X848" i="5"/>
  <c r="R848" i="5"/>
  <c r="I848" i="5"/>
  <c r="AB855" i="5"/>
  <c r="I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X887"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I881" i="5"/>
  <c r="X881" i="5"/>
  <c r="I897" i="5"/>
  <c r="I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X1242" i="5"/>
  <c r="AB1242"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X1218" i="5"/>
  <c r="AB1218" i="5"/>
  <c r="AB1231" i="5"/>
  <c r="F1250" i="5"/>
  <c r="AB1250" i="5"/>
  <c r="R1257" i="5"/>
  <c r="R1261" i="5"/>
  <c r="R1265" i="5"/>
  <c r="R1269" i="5"/>
  <c r="R1273" i="5"/>
  <c r="R1277" i="5"/>
  <c r="R1281" i="5"/>
  <c r="R1289" i="5"/>
  <c r="X1293"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4" i="5"/>
  <c r="X1419" i="5"/>
  <c r="AB1419" i="5"/>
  <c r="X1422"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AB1882" i="5"/>
  <c r="H1884" i="5"/>
  <c r="R1886" i="5"/>
  <c r="X1890" i="5"/>
  <c r="AB1890" i="5"/>
  <c r="H1892" i="5"/>
  <c r="R1894" i="5"/>
  <c r="R1902"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F2126" i="5"/>
  <c r="R2129" i="5"/>
  <c r="J2129" i="5"/>
  <c r="R2132" i="5"/>
  <c r="J2132" i="5"/>
  <c r="I2132" i="5"/>
  <c r="H2132" i="5"/>
  <c r="S2135" i="5"/>
  <c r="H2141" i="5"/>
  <c r="H2142" i="5"/>
  <c r="F2146" i="5"/>
  <c r="X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302" i="5"/>
  <c r="R2302" i="5"/>
  <c r="H2302" i="5"/>
  <c r="X2308"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G15" i="6"/>
  <c r="H15" i="6"/>
  <c r="D15" i="6"/>
  <c r="B20" i="6"/>
  <c r="F25" i="6"/>
  <c r="AB2447" i="5"/>
  <c r="S2447" i="5"/>
  <c r="F2458" i="5"/>
  <c r="X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c r="G51" i="6"/>
  <c r="G16" i="6"/>
  <c r="H16" i="6"/>
  <c r="B19" i="6"/>
  <c r="A38" i="2"/>
  <c r="J4" i="5"/>
  <c r="B41" i="4"/>
  <c r="A27" i="6"/>
  <c r="A55" i="2"/>
  <c r="A73" i="2"/>
  <c r="B9" i="3"/>
  <c r="A3" i="2"/>
  <c r="A20" i="2"/>
  <c r="B17" i="3"/>
  <c r="B29" i="4"/>
  <c r="A17" i="6"/>
  <c r="B25" i="3"/>
  <c r="C20" i="3"/>
  <c r="A75" i="2"/>
  <c r="C25" i="3"/>
  <c r="N4" i="5"/>
  <c r="A43" i="2"/>
  <c r="C3" i="3"/>
  <c r="C19" i="3"/>
  <c r="P4" i="5"/>
  <c r="A45" i="2"/>
  <c r="C4" i="3"/>
  <c r="B26" i="4"/>
  <c r="A14" i="6"/>
  <c r="A12" i="2"/>
  <c r="A29" i="2"/>
  <c r="A46" i="2"/>
  <c r="A63" i="2"/>
  <c r="B5" i="3"/>
  <c r="B13" i="3"/>
  <c r="B21" i="3"/>
  <c r="B29" i="3"/>
  <c r="B9" i="4"/>
  <c r="A5" i="6"/>
  <c r="B39" i="4"/>
  <c r="B63" i="4"/>
  <c r="A45"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c r="A17" i="2"/>
  <c r="A34" i="2"/>
  <c r="A52" i="2"/>
  <c r="A70" i="2"/>
  <c r="C7" i="3"/>
  <c r="C15" i="3"/>
  <c r="C23" i="3"/>
  <c r="C31" i="3"/>
  <c r="B15" i="4"/>
  <c r="A7" i="6"/>
  <c r="B28" i="4"/>
  <c r="A16" i="6"/>
  <c r="B40" i="4"/>
  <c r="B64" i="4"/>
  <c r="A46"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I74" i="4"/>
  <c r="K4" i="5"/>
  <c r="A15" i="2"/>
  <c r="A32" i="2"/>
  <c r="A50" i="2"/>
  <c r="A66" i="2"/>
  <c r="C6" i="3"/>
  <c r="C14" i="3"/>
  <c r="C22" i="3"/>
  <c r="C30" i="3"/>
  <c r="B27" i="4"/>
  <c r="A15"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c r="A44" i="6"/>
  <c r="L4" i="5"/>
  <c r="A8" i="2"/>
  <c r="A16" i="2"/>
  <c r="A25" i="2"/>
  <c r="A33" i="2"/>
  <c r="A42" i="2"/>
  <c r="A51" i="2"/>
  <c r="A59" i="2"/>
  <c r="A68" i="2"/>
  <c r="B3" i="3"/>
  <c r="B7" i="3"/>
  <c r="B11" i="3"/>
  <c r="B15" i="3"/>
  <c r="B19" i="3"/>
  <c r="B23" i="3"/>
  <c r="B27" i="3"/>
  <c r="B31" i="3"/>
  <c r="B6" i="4"/>
  <c r="B14" i="4"/>
  <c r="B22" i="4"/>
  <c r="A12" i="6"/>
  <c r="B46" i="4"/>
  <c r="A31"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47" i="4"/>
  <c r="A32" i="6"/>
  <c r="B74" i="4"/>
  <c r="A53" i="6"/>
  <c r="B3" i="5"/>
  <c r="G4" i="5"/>
  <c r="O4" i="5"/>
  <c r="A1" i="6"/>
  <c r="D3" i="6"/>
  <c r="J4" i="6"/>
  <c r="J5" i="6"/>
  <c r="I6" i="6"/>
  <c r="C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61" i="4"/>
  <c r="B44" i="4"/>
  <c r="A29"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226" i="5"/>
  <c r="X456" i="5"/>
  <c r="S598" i="5"/>
  <c r="X550" i="5"/>
  <c r="X542" i="5"/>
  <c r="X376" i="5"/>
  <c r="X221" i="5"/>
  <c r="X37" i="5"/>
  <c r="X504" i="5"/>
  <c r="X503" i="5"/>
  <c r="X338" i="5"/>
  <c r="X323" i="5"/>
  <c r="X360" i="5"/>
  <c r="X483" i="5"/>
  <c r="X326" i="5"/>
  <c r="X310" i="5"/>
  <c r="X146" i="5"/>
  <c r="X488" i="5"/>
  <c r="X514" i="5"/>
  <c r="X498" i="5"/>
  <c r="X482" i="5"/>
  <c r="X555" i="5"/>
  <c r="X535" i="5"/>
  <c r="X230" i="5"/>
  <c r="X530" i="5"/>
  <c r="X387" i="5"/>
  <c r="X546" i="5"/>
  <c r="X559" i="5"/>
  <c r="S532" i="5"/>
  <c r="X336" i="5"/>
  <c r="X356" i="5"/>
  <c r="S356" i="5"/>
  <c r="X318" i="5"/>
  <c r="X214" i="5"/>
  <c r="X20" i="5"/>
  <c r="X70" i="5"/>
  <c r="X98" i="5"/>
  <c r="X198" i="5"/>
  <c r="X134" i="5"/>
  <c r="X234" i="5"/>
  <c r="X174" i="5"/>
  <c r="X34" i="5"/>
  <c r="S343" i="5"/>
  <c r="X331" i="5"/>
  <c r="X246" i="5"/>
  <c r="X114" i="5"/>
  <c r="X82" i="5"/>
  <c r="X451" i="5"/>
  <c r="X78" i="5"/>
  <c r="X335" i="5"/>
  <c r="X282" i="5"/>
  <c r="X206" i="5"/>
  <c r="X162" i="5"/>
  <c r="X38" i="5"/>
  <c r="X138" i="5"/>
  <c r="X142" i="5"/>
  <c r="X278" i="5"/>
  <c r="X182" i="5"/>
  <c r="X218" i="5"/>
  <c r="X86" i="5"/>
  <c r="X202" i="5"/>
  <c r="X315" i="5"/>
  <c r="S315" i="5"/>
  <c r="X96" i="5"/>
  <c r="X48" i="5"/>
  <c r="X22" i="5"/>
  <c r="X327" i="5"/>
  <c r="X118" i="5"/>
  <c r="X311" i="5"/>
  <c r="X54" i="5"/>
  <c r="X50" i="5"/>
  <c r="X317" i="5"/>
  <c r="X66" i="5"/>
  <c r="X62" i="5"/>
  <c r="S357" i="5"/>
  <c r="X90" i="5"/>
  <c r="X130" i="5"/>
  <c r="X383" i="5"/>
  <c r="S383" i="5"/>
  <c r="X92" i="5"/>
  <c r="X76" i="5"/>
  <c r="X44" i="5"/>
  <c r="X250" i="5"/>
  <c r="X319" i="5"/>
  <c r="X242" i="5"/>
  <c r="X345"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X650"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X971" i="5"/>
  <c r="X221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H30" i="6"/>
  <c r="D30" i="6"/>
  <c r="B41" i="6"/>
  <c r="G41" i="6"/>
  <c r="H41" i="6"/>
  <c r="D41" i="6"/>
  <c r="B31" i="6"/>
  <c r="G31" i="6"/>
  <c r="J306" i="5"/>
  <c r="J2417" i="5"/>
  <c r="J2160" i="5"/>
  <c r="F1876" i="5"/>
  <c r="R1770" i="5"/>
  <c r="R1700" i="5"/>
  <c r="X1609" i="5"/>
  <c r="I1696" i="5"/>
  <c r="I1672" i="5"/>
  <c r="F1126" i="5"/>
  <c r="F875" i="5"/>
  <c r="R888" i="5"/>
  <c r="X829" i="5"/>
  <c r="F783" i="5"/>
  <c r="R757" i="5"/>
  <c r="I588" i="5"/>
  <c r="R431" i="5"/>
  <c r="J435" i="5"/>
  <c r="F102"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67" i="6"/>
  <c r="AB7" i="5"/>
  <c r="AB8" i="5"/>
  <c r="AB9" i="5"/>
  <c r="AB10" i="5"/>
  <c r="AB11" i="5"/>
  <c r="AB12" i="5"/>
  <c r="AB13" i="5"/>
  <c r="AB14" i="5"/>
  <c r="G67" i="6"/>
  <c r="H67" i="6"/>
  <c r="X18" i="5"/>
  <c r="B52" i="6"/>
  <c r="G52" i="6"/>
  <c r="B37" i="6"/>
  <c r="G37" i="6"/>
  <c r="B42" i="6"/>
  <c r="G42" i="6"/>
  <c r="B40" i="6"/>
  <c r="G40" i="6"/>
  <c r="B50" i="6"/>
  <c r="G50" i="6"/>
  <c r="B25" i="6"/>
  <c r="G25" i="6"/>
  <c r="H25" i="6"/>
  <c r="D25" i="6"/>
  <c r="B35" i="6"/>
  <c r="G35" i="6"/>
  <c r="X6" i="5"/>
  <c r="B39" i="6"/>
  <c r="G39" i="6"/>
  <c r="F24" i="6"/>
  <c r="F65"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H26" i="6"/>
  <c r="D26" i="6"/>
  <c r="G21" i="6"/>
  <c r="H21" i="6"/>
  <c r="D21" i="6"/>
  <c r="B36" i="6"/>
  <c r="G36" i="6"/>
  <c r="G20" i="6"/>
  <c r="H20" i="6"/>
  <c r="B45" i="6"/>
  <c r="G45" i="6"/>
  <c r="H45" i="6"/>
  <c r="D45"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1" i="6"/>
  <c r="F36" i="6"/>
  <c r="H36" i="6"/>
  <c r="D36" i="6"/>
  <c r="J2479" i="5"/>
  <c r="I2479" i="5"/>
  <c r="X2479" i="5"/>
  <c r="R2479" i="5"/>
  <c r="H2479" i="5"/>
  <c r="F2479" i="5"/>
  <c r="F45" i="6"/>
  <c r="F66" i="6"/>
  <c r="G66" i="6"/>
  <c r="H66" i="6"/>
  <c r="D66" i="6"/>
  <c r="F50" i="6"/>
  <c r="H50" i="6"/>
  <c r="F30" i="6"/>
  <c r="F35" i="6"/>
  <c r="H35" i="6"/>
  <c r="D35" i="6"/>
  <c r="F40" i="6"/>
  <c r="H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X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99" i="5"/>
  <c r="S599"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359" i="5"/>
  <c r="X366" i="5"/>
  <c r="X517" i="5"/>
  <c r="X328" i="5"/>
  <c r="X506" i="5"/>
  <c r="X591" i="5"/>
  <c r="X204" i="5"/>
  <c r="X595" i="5"/>
  <c r="X411" i="5"/>
  <c r="X439" i="5"/>
  <c r="X600" i="5"/>
  <c r="S600" i="5"/>
  <c r="X447" i="5"/>
  <c r="X251" i="5"/>
  <c r="X423" i="5"/>
  <c r="X191" i="5"/>
  <c r="X243" i="5"/>
  <c r="X403" i="5"/>
  <c r="X108" i="5"/>
  <c r="X481" i="5"/>
  <c r="X112" i="5"/>
  <c r="X168" i="5"/>
  <c r="X164" i="5"/>
  <c r="X446" i="5"/>
  <c r="X553" i="5"/>
  <c r="X308" i="5"/>
  <c r="X200" i="5"/>
  <c r="X316" i="5"/>
  <c r="X144" i="5"/>
  <c r="X208" i="5"/>
  <c r="X382" i="5"/>
  <c r="S382" i="5"/>
  <c r="X224" i="5"/>
  <c r="X256" i="5"/>
  <c r="X288" i="5"/>
  <c r="X367" i="5"/>
  <c r="X390" i="5"/>
  <c r="X475" i="5"/>
  <c r="X490" i="5"/>
  <c r="X537" i="5"/>
  <c r="X116" i="5"/>
  <c r="X236" i="5"/>
  <c r="X268" i="5"/>
  <c r="X300" i="5"/>
  <c r="X431" i="5"/>
  <c r="X305" i="5"/>
  <c r="X277" i="5"/>
  <c r="X334" i="5"/>
  <c r="X207" i="5"/>
  <c r="X194" i="5"/>
  <c r="X306" i="5"/>
  <c r="X592" i="5"/>
  <c r="X395" i="5"/>
  <c r="X115" i="5"/>
  <c r="X533" i="5"/>
  <c r="S533" i="5"/>
  <c r="X438" i="5"/>
  <c r="X148" i="5"/>
  <c r="X458" i="5"/>
  <c r="X513" i="5"/>
  <c r="X609" i="5"/>
  <c r="X561" i="5"/>
  <c r="X386" i="5"/>
  <c r="X575" i="5"/>
  <c r="X216" i="5"/>
  <c r="X534" i="5"/>
  <c r="X355" i="5"/>
  <c r="S355" i="5"/>
  <c r="X541" i="5"/>
  <c r="X588" i="5"/>
  <c r="X330" i="5"/>
  <c r="X391" i="5"/>
  <c r="X602" i="5"/>
  <c r="S602" i="5"/>
  <c r="X562" i="5"/>
  <c r="X262" i="5"/>
  <c r="X350" i="5"/>
  <c r="X430" i="5"/>
  <c r="X587" i="5"/>
  <c r="X450" i="5"/>
  <c r="X497" i="5"/>
  <c r="X312" i="5"/>
  <c r="X156" i="5"/>
  <c r="X358" i="5"/>
  <c r="X434"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54" i="5"/>
  <c r="X607" i="5"/>
  <c r="S607" i="5"/>
  <c r="X426" i="5"/>
  <c r="X579" i="5"/>
  <c r="X342" i="5"/>
  <c r="X473" i="5"/>
  <c r="X442" i="5"/>
  <c r="X132" i="5"/>
  <c r="X324" i="5"/>
  <c r="X303" i="5"/>
  <c r="X211" i="5"/>
  <c r="X435" i="5"/>
  <c r="X576" i="5"/>
  <c r="X43" i="5"/>
  <c r="X215" i="5"/>
  <c r="X580" i="5"/>
  <c r="X556" i="5"/>
  <c r="X87" i="5"/>
  <c r="X314" i="5"/>
  <c r="S314" i="5"/>
  <c r="X463" i="5"/>
  <c r="X136" i="5"/>
  <c r="X474" i="5"/>
  <c r="X414" i="5"/>
  <c r="X160" i="5"/>
  <c r="X460" i="5"/>
  <c r="X196" i="5"/>
  <c r="X240" i="5"/>
  <c r="X272" i="5"/>
  <c r="X120" i="5"/>
  <c r="X252" i="5"/>
  <c r="X284" i="5"/>
  <c r="X583" i="5"/>
  <c r="X419" i="5"/>
  <c r="X261" i="5"/>
  <c r="X415" i="5"/>
  <c r="X239" i="5"/>
  <c r="X608" i="5"/>
  <c r="X71" i="5"/>
  <c r="X265" i="5"/>
  <c r="X574" i="5"/>
  <c r="AB17" i="5"/>
  <c r="AB16" i="5"/>
  <c r="AB15" i="5"/>
  <c r="X100"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R10" i="5"/>
  <c r="R13" i="5"/>
  <c r="R7" i="5"/>
  <c r="H17" i="5"/>
  <c r="I17" i="5"/>
  <c r="J17" i="5"/>
  <c r="R17" i="5"/>
  <c r="F17" i="5"/>
  <c r="G65" i="6"/>
  <c r="R12" i="5"/>
  <c r="R9" i="5"/>
  <c r="R8" i="5"/>
  <c r="H15" i="5"/>
  <c r="J15" i="5"/>
  <c r="I15" i="5"/>
  <c r="F15" i="5"/>
  <c r="R15" i="5"/>
  <c r="R11" i="5"/>
  <c r="R14" i="5"/>
  <c r="X13" i="5"/>
  <c r="X10" i="5"/>
  <c r="X12" i="5"/>
  <c r="X14" i="5"/>
  <c r="X17" i="5"/>
  <c r="X11" i="5"/>
  <c r="X15" i="5"/>
  <c r="X8" i="5"/>
  <c r="X7" i="5"/>
  <c r="X16" i="5"/>
  <c r="S17" i="5"/>
  <c r="S16" i="5"/>
  <c r="S15" i="5"/>
  <c r="G64" i="6" a="1"/>
  <c r="C14" i="6"/>
  <c r="D55" i="4"/>
  <c r="B65" i="4"/>
  <c r="A47" i="6"/>
  <c r="B35" i="4"/>
  <c r="A22" i="6"/>
  <c r="K67" i="6"/>
  <c r="K68" i="6"/>
  <c r="D17" i="6"/>
  <c r="H27" i="6"/>
  <c r="D27" i="6"/>
  <c r="F68" i="6"/>
  <c r="H68" i="6"/>
  <c r="F42" i="6"/>
  <c r="H42" i="6"/>
  <c r="D42" i="6"/>
  <c r="F32" i="6"/>
  <c r="H32" i="6"/>
  <c r="D32" i="6"/>
  <c r="F52" i="6"/>
  <c r="H52" i="6"/>
  <c r="D52" i="6"/>
  <c r="F47" i="6"/>
  <c r="H47" i="6"/>
  <c r="D47" i="6"/>
  <c r="F37" i="6"/>
  <c r="H37" i="6"/>
  <c r="D37" i="6"/>
  <c r="C37" i="6"/>
  <c r="C17" i="6"/>
  <c r="C41" i="6"/>
  <c r="C52" i="6"/>
  <c r="C22" i="6"/>
  <c r="C27" i="6"/>
  <c r="B51" i="4"/>
  <c r="A35" i="6"/>
  <c r="C67" i="6"/>
  <c r="D67" i="6"/>
  <c r="B57" i="4"/>
  <c r="A40" i="6"/>
  <c r="B69" i="4"/>
  <c r="A50" i="6"/>
  <c r="F46" i="6"/>
  <c r="H46" i="6"/>
  <c r="D46" i="6"/>
  <c r="C16" i="6"/>
  <c r="A25" i="6"/>
  <c r="C26" i="6"/>
  <c r="D16" i="6"/>
  <c r="F51" i="6"/>
  <c r="H51" i="6"/>
  <c r="D51" i="6"/>
  <c r="F31" i="6"/>
  <c r="H31" i="6"/>
  <c r="D31" i="6"/>
  <c r="C21" i="6"/>
  <c r="C36" i="6"/>
  <c r="C50" i="6"/>
  <c r="D50" i="6"/>
  <c r="K66" i="6"/>
  <c r="D20" i="6"/>
  <c r="D40" i="6"/>
  <c r="C40" i="6"/>
  <c r="C35" i="6"/>
  <c r="C30" i="6"/>
  <c r="C66" i="6"/>
  <c r="C25" i="6"/>
  <c r="C15" i="6"/>
  <c r="C20" i="6"/>
  <c r="C45" i="6"/>
  <c r="B89" i="4"/>
  <c r="A63" i="6"/>
  <c r="B81" i="4"/>
  <c r="A58" i="6"/>
  <c r="B37" i="4"/>
  <c r="A23" i="6"/>
  <c r="B75" i="4"/>
  <c r="A54" i="6"/>
  <c r="B83" i="4"/>
  <c r="A59" i="6"/>
  <c r="B43" i="4"/>
  <c r="A28" i="6"/>
  <c r="B77" i="4"/>
  <c r="A55" i="6"/>
  <c r="B61" i="4"/>
  <c r="A43" i="6"/>
  <c r="B49" i="4"/>
  <c r="A33" i="6"/>
  <c r="B79" i="4"/>
  <c r="A57" i="6"/>
  <c r="B31" i="4"/>
  <c r="A18" i="6"/>
  <c r="B55" i="4"/>
  <c r="A38" i="6"/>
  <c r="B87" i="4"/>
  <c r="A62" i="6"/>
  <c r="B85" i="4"/>
  <c r="A60" i="6"/>
  <c r="B67" i="4"/>
  <c r="A48" i="6"/>
  <c r="D19" i="6"/>
  <c r="C19" i="6"/>
  <c r="H65" i="6"/>
  <c r="D65" i="6"/>
  <c r="C2" i="6"/>
  <c r="B2" i="6"/>
  <c r="H24" i="6"/>
  <c r="F54" i="6"/>
  <c r="K65" i="6"/>
  <c r="F39" i="6"/>
  <c r="H39" i="6"/>
  <c r="D39" i="6"/>
  <c r="B59" i="4"/>
  <c r="A42" i="6"/>
  <c r="D14" i="6"/>
  <c r="F34" i="6"/>
  <c r="H34" i="6"/>
  <c r="D34" i="6"/>
  <c r="B71" i="4"/>
  <c r="A52" i="6"/>
  <c r="C65" i="6"/>
  <c r="C39" i="6"/>
  <c r="B53" i="4"/>
  <c r="A37" i="6"/>
  <c r="F29" i="6"/>
  <c r="H29" i="6"/>
  <c r="F44" i="6"/>
  <c r="H44" i="6"/>
  <c r="D44" i="6"/>
  <c r="C11" i="6"/>
  <c r="F49" i="6"/>
  <c r="H49" i="6"/>
  <c r="D49" i="6"/>
  <c r="B34" i="4"/>
  <c r="A21" i="6"/>
  <c r="C34" i="6"/>
  <c r="D37" i="4"/>
  <c r="D67" i="4"/>
  <c r="D74" i="4"/>
  <c r="D31" i="4"/>
  <c r="C12" i="6"/>
  <c r="C5" i="6"/>
  <c r="D49" i="4"/>
  <c r="D43" i="4"/>
  <c r="C7" i="6"/>
  <c r="D7" i="6"/>
  <c r="C10" i="6"/>
  <c r="D11" i="6"/>
  <c r="C8" i="6"/>
  <c r="C9" i="6"/>
  <c r="B52" i="4"/>
  <c r="A36" i="6"/>
  <c r="B56" i="4"/>
  <c r="A39" i="6"/>
  <c r="B68" i="4"/>
  <c r="A49" i="6"/>
  <c r="B32" i="4"/>
  <c r="A19" i="6"/>
  <c r="G55" i="4"/>
  <c r="G37" i="4"/>
  <c r="F69" i="6"/>
  <c r="C69" i="6"/>
  <c r="C4" i="6"/>
  <c r="G64" i="6"/>
  <c r="B58" i="4"/>
  <c r="A41" i="6"/>
  <c r="G74" i="4"/>
  <c r="A24" i="6"/>
  <c r="G67" i="4"/>
  <c r="B50" i="4"/>
  <c r="A34" i="6"/>
  <c r="A26" i="6"/>
  <c r="B33" i="4"/>
  <c r="A20" i="6"/>
  <c r="G31" i="4"/>
  <c r="G43" i="4"/>
  <c r="B70" i="4"/>
  <c r="A51" i="6"/>
  <c r="G49" i="4"/>
  <c r="C32" i="6"/>
  <c r="D68" i="6"/>
  <c r="C68" i="6"/>
  <c r="C47" i="6"/>
  <c r="C42" i="6"/>
  <c r="C46" i="6"/>
  <c r="C51" i="6"/>
  <c r="C31" i="6"/>
  <c r="C49" i="6"/>
  <c r="F60" i="6"/>
  <c r="H60" i="6"/>
  <c r="F57" i="6"/>
  <c r="H57" i="6"/>
  <c r="H54" i="6"/>
  <c r="F59" i="6"/>
  <c r="H59" i="6"/>
  <c r="F58" i="6"/>
  <c r="H58" i="6"/>
  <c r="F55" i="6"/>
  <c r="F62" i="6"/>
  <c r="H62" i="6"/>
  <c r="F63" i="6"/>
  <c r="H63" i="6"/>
  <c r="C24" i="6"/>
  <c r="D24" i="6"/>
  <c r="C44" i="6"/>
  <c r="D29" i="6"/>
  <c r="C29" i="6"/>
  <c r="H69" i="6"/>
  <c r="H64" i="6"/>
  <c r="B64" i="6"/>
  <c r="D62" i="6"/>
  <c r="C62" i="6"/>
  <c r="H55" i="6"/>
  <c r="F56" i="6"/>
  <c r="H56" i="6"/>
  <c r="D58" i="6"/>
  <c r="C58" i="6"/>
  <c r="C59" i="6"/>
  <c r="D59" i="6"/>
  <c r="D54" i="6"/>
  <c r="C54" i="6"/>
  <c r="D57" i="6"/>
  <c r="C57" i="6"/>
  <c r="D60" i="6"/>
  <c r="C60" i="6"/>
  <c r="D63" i="6"/>
  <c r="C63" i="6"/>
  <c r="D64" i="6"/>
  <c r="C64" i="6"/>
  <c r="D56" i="6"/>
  <c r="C56" i="6"/>
  <c r="C55" i="6"/>
  <c r="D55" i="6"/>
  <c r="H70"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<sst xmlns="http://schemas.openxmlformats.org/spreadsheetml/2006/main" count="22412" uniqueCount="15838">
  <si>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</si>
  <si>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</si>
  <si>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</si>
  <si>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</si>
  <si>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</si>
  <si>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</si>
  <si>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</si>
  <si>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</si>
  <si>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</si>
  <si>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</si>
  <si>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</si>
  <si>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</si>
  <si>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</si>
  <si>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</si>
  <si>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</si>
  <si>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</si>
  <si>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</si>
  <si>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</si>
  <si>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</si>
  <si>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</si>
  <si>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</si>
  <si>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</si>
  <si>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</si>
  <si>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</si>
  <si>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</si>
  <si>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</si>
  <si>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</si>
  <si>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</si>
  <si>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</si>
  <si>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</si>
  <si>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</si>
  <si>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</si>
  <si>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</si>
  <si>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</si>
  <si>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</si>
  <si>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</si>
  <si>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</si>
  <si>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</si>
  <si>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</si>
  <si>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</si>
  <si>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</si>
  <si>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</si>
  <si>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</si>
  <si>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</si>
  <si>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</si>
  <si>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</si>
  <si>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</si>
  <si>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</si>
  <si>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</si>
  <si>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</si>
  <si>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</si>
  <si>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</si>
  <si>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</si>
  <si>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</si>
  <si>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</si>
  <si>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</si>
  <si>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</si>
  <si>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</si>
  <si>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</si>
  <si>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</si>
  <si>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</si>
  <si>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</si>
  <si>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</si>
  <si>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</si>
  <si>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</si>
  <si>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</si>
  <si>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</si>
  <si>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</si>
  <si>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</si>
  <si>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</si>
  <si>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</si>
  <si>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</si>
  <si>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</si>
  <si>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</si>
  <si>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</si>
  <si>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</si>
  <si>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</si>
  <si>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</si>
  <si>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</si>
  <si>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</si>
  <si>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</si>
  <si>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</si>
  <si>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</si>
  <si>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</si>
  <si>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</si>
  <si>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</si>
  <si>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</si>
  <si>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</si>
  <si>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</si>
  <si>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</si>
  <si>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</si>
  <si>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</si>
  <si>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</si>
  <si>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</si>
  <si>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</si>
  <si>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</si>
  <si>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</si>
  <si>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</si>
  <si>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</si>
  <si>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</si>
  <si>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</si>
  <si>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</si>
  <si>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</si>
  <si>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</si>
  <si>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</si>
  <si>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</si>
  <si>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</si>
  <si>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</si>
  <si>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</si>
  <si>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</si>
  <si>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</si>
  <si>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</si>
  <si>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</si>
  <si>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</si>
  <si>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</si>
  <si>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</si>
  <si>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</si>
  <si>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</si>
  <si>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</si>
  <si>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</si>
  <si>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</si>
  <si>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</si>
  <si>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</si>
  <si>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</si>
  <si>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</si>
  <si>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</si>
  <si>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</si>
  <si>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</si>
  <si>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</si>
  <si>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</si>
  <si>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</si>
  <si>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</si>
  <si>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</si>
  <si>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</si>
  <si>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</si>
  <si>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</si>
  <si>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</si>
  <si>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</si>
  <si>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</si>
  <si>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</si>
  <si>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</si>
  <si>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</si>
  <si>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</si>
  <si>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</si>
  <si>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</si>
  <si>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</si>
  <si>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</si>
  <si>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</si>
  <si>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</si>
  <si>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</si>
  <si>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</si>
  <si>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</si>
  <si>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</si>
  <si>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</si>
  <si>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</si>
  <si>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</si>
  <si>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</si>
  <si>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</si>
  <si>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</si>
  <si>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</si>
  <si>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</si>
  <si>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</si>
  <si>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</si>
  <si>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</si>
  <si>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</si>
  <si>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</si>
  <si>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</si>
  <si>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</si>
  <si>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</si>
  <si>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</si>
  <si>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</si>
  <si>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</si>
  <si>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</si>
  <si>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</si>
  <si>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</si>
  <si>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</si>
  <si>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</si>
  <si>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</si>
  <si>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</si>
  <si>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</si>
  <si>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</si>
  <si>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</si>
  <si>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</si>
  <si>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</si>
  <si>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</si>
  <si>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</si>
  <si>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</si>
  <si>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</si>
  <si>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</si>
  <si>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</si>
  <si>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</si>
  <si>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</si>
  <si>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</si>
  <si>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</si>
  <si>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</si>
  <si>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</si>
  <si>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</si>
  <si>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</si>
  <si>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</si>
  <si>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</si>
  <si>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</si>
  <si>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</si>
  <si>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</si>
  <si>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</si>
  <si>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</si>
  <si>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</si>
  <si>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</si>
  <si>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</si>
  <si>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</si>
  <si>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</si>
  <si>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</si>
  <si>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</si>
  <si>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</si>
  <si>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</si>
  <si>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</si>
  <si>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</si>
  <si>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</si>
  <si>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</si>
  <si>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</si>
  <si>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</si>
  <si>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</si>
  <si>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</si>
  <si>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</si>
  <si>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</si>
  <si>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</si>
  <si>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</si>
  <si>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</si>
  <si>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</si>
  <si>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</si>
  <si>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</si>
  <si>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</si>
  <si>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</si>
  <si>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</si>
  <si>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</si>
  <si>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</si>
  <si>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</si>
  <si>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</si>
  <si>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</si>
  <si>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</si>
  <si>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</si>
  <si>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</si>
  <si>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</si>
  <si>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</si>
  <si>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</si>
  <si>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</si>
  <si>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</si>
  <si>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</si>
  <si>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</si>
  <si>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</si>
  <si>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</si>
  <si>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</si>
  <si>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</si>
  <si>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</si>
  <si>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</si>
  <si>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</si>
  <si>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</si>
  <si>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</si>
  <si>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</si>
  <si>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</si>
  <si>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</si>
  <si>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</si>
  <si>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</si>
  <si>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</si>
  <si>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</si>
  <si>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</si>
  <si>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</si>
  <si>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</si>
  <si>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</si>
  <si>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</si>
  <si>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</si>
  <si>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</si>
  <si>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</si>
  <si>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</si>
  <si>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</si>
  <si>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</si>
  <si>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</si>
  <si>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</si>
  <si>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</si>
  <si>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</si>
  <si>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</si>
  <si>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</si>
  <si>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</si>
  <si>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</si>
  <si>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</si>
  <si>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</si>
  <si>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</si>
  <si>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</si>
  <si>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</si>
  <si>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</si>
  <si>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</si>
  <si>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</si>
  <si>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</si>
  <si>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</si>
  <si>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</si>
  <si>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</si>
  <si>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</si>
  <si>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</si>
  <si>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</si>
  <si>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</si>
  <si>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</si>
  <si>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</si>
  <si>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</si>
  <si>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</si>
  <si>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</si>
  <si>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</si>
  <si>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</si>
  <si>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</si>
  <si>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</si>
  <si>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</si>
  <si>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</si>
  <si>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</si>
  <si>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</si>
  <si>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</si>
  <si>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</si>
  <si>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</si>
  <si>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</si>
  <si>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</si>
  <si>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</si>
  <si>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</si>
  <si>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</si>
  <si>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</si>
  <si>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</si>
  <si>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</si>
  <si>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</si>
  <si>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</si>
  <si>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</si>
  <si>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</si>
  <si>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</si>
  <si>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</si>
  <si>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</si>
  <si>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</si>
  <si>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</si>
  <si>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</si>
  <si>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</si>
  <si>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</si>
  <si>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</si>
  <si>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</si>
  <si>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</si>
  <si>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</si>
  <si>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</si>
  <si>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</si>
  <si>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</si>
  <si>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</si>
  <si>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</si>
  <si>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</si>
  <si>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</si>
  <si>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</si>
  <si>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</si>
  <si>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</si>
  <si>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</si>
  <si>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</si>
  <si>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</si>
  <si>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</si>
  <si>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</si>
  <si>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</si>
  <si>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</si>
  <si>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</si>
  <si>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</si>
  <si>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</si>
  <si>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</si>
  <si>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</si>
  <si>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</si>
  <si>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</si>
  <si>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</si>
  <si>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</si>
  <si>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</si>
  <si>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</si>
  <si>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</si>
  <si>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</si>
  <si>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</si>
  <si>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</si>
  <si>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</si>
  <si>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</si>
  <si>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</si>
  <si>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</si>
  <si>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</si>
  <si>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</si>
  <si>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</si>
  <si>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</si>
  <si>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</si>
  <si>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</si>
  <si>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</si>
  <si>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</si>
  <si>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</si>
  <si>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</si>
  <si>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</si>
  <si>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</si>
  <si>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</si>
  <si>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</si>
  <si>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</si>
  <si>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</si>
  <si>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</si>
  <si>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</si>
  <si>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</si>
  <si>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</si>
  <si>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</si>
  <si>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</si>
  <si>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</si>
  <si>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</si>
  <si>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</si>
  <si>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</si>
  <si>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</si>
  <si>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</si>
  <si>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</si>
  <si>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</si>
  <si>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</si>
  <si>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</si>
  <si>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</si>
  <si>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</si>
  <si>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</si>
  <si>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</si>
  <si>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</si>
  <si>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</si>
  <si>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</si>
  <si>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</si>
  <si>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</si>
  <si>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</si>
  <si>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</si>
  <si>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</si>
  <si>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</si>
  <si>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</si>
  <si>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</si>
  <si>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</si>
  <si>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</si>
  <si>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</si>
  <si>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</si>
  <si>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</si>
  <si>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</si>
  <si>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</si>
  <si>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</si>
  <si>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</si>
  <si>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</si>
  <si>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</si>
  <si>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</si>
  <si>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</si>
  <si>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</si>
  <si>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</si>
  <si>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</si>
  <si>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</si>
  <si>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</si>
  <si>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</si>
  <si>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</si>
  <si>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</si>
  <si>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</si>
  <si>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</si>
  <si>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</si>
  <si>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</si>
  <si>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</si>
  <si>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</si>
  <si>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</si>
  <si>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</si>
  <si>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</si>
  <si>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</si>
  <si>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</si>
  <si>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</si>
  <si>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</si>
  <si>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</si>
  <si>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</si>
  <si>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</si>
  <si>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</si>
  <si>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</si>
  <si>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</si>
  <si>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</si>
  <si>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</si>
  <si>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</si>
  <si>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</si>
  <si>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</si>
  <si>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</si>
  <si>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</si>
  <si>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</si>
  <si>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</si>
  <si>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</si>
  <si>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</si>
  <si>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</si>
  <si>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</si>
  <si>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</si>
  <si>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</si>
  <si>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</si>
  <si>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</si>
  <si>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</si>
  <si>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</si>
  <si>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</si>
  <si>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</si>
  <si>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</si>
  <si>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</si>
  <si>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</si>
  <si>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</si>
  <si>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</si>
  <si>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</si>
  <si>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</si>
  <si>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</si>
  <si>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</si>
  <si>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</si>
  <si>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</si>
  <si>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</si>
  <si>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</si>
  <si>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</si>
  <si>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</si>
  <si>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</si>
  <si>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</si>
  <si>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</si>
  <si>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</si>
  <si>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</si>
  <si>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</si>
  <si>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</si>
  <si>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</si>
  <si>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</si>
  <si>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</si>
  <si>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</si>
  <si>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</si>
  <si>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</si>
  <si>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</si>
  <si>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</si>
  <si>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</si>
  <si>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</si>
  <si>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</si>
  <si>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</si>
  <si>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</si>
  <si>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</si>
  <si>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</si>
  <si>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</si>
  <si>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</si>
  <si>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</si>
  <si>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</si>
  <si>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</si>
  <si>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</si>
  <si>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</si>
  <si>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</si>
  <si>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</si>
  <si>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</si>
  <si>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</si>
  <si>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</si>
  <si>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</si>
  <si>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</si>
  <si>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</si>
  <si>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</si>
  <si>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</si>
  <si>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</si>
  <si>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</si>
  <si>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</si>
  <si>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</si>
  <si>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</si>
  <si>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</si>
  <si>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</si>
  <si>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</si>
  <si>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</si>
  <si>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</si>
  <si>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</si>
  <si>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</si>
  <si>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</si>
  <si>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</si>
  <si>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</si>
  <si>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</si>
  <si>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</si>
  <si>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</si>
  <si>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</si>
  <si>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</si>
  <si>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</si>
  <si>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</si>
  <si>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</si>
  <si>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</si>
  <si>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</si>
  <si>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</si>
  <si>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</si>
  <si>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</si>
  <si>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</si>
  <si>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</si>
  <si>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</si>
  <si>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</si>
  <si>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</si>
  <si>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</si>
  <si>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</si>
  <si>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</si>
  <si>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</si>
  <si>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</si>
  <si>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</si>
  <si>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</si>
  <si>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</si>
  <si>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</si>
  <si>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</si>
  <si>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</si>
  <si>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</si>
  <si>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</si>
  <si>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</si>
  <si>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</si>
  <si>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</si>
  <si>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</si>
  <si>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</si>
  <si>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</si>
  <si>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</si>
  <si>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</si>
  <si>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</si>
  <si>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</si>
  <si>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</si>
  <si>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</si>
  <si>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</si>
  <si>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</si>
  <si>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</si>
  <si>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</si>
  <si>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</si>
  <si>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</si>
  <si>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</si>
  <si>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</si>
  <si>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</si>
  <si>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</si>
  <si>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</si>
  <si>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</si>
  <si>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</si>
  <si>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</si>
  <si>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</si>
  <si>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</si>
  <si>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</si>
  <si>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</si>
  <si>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</si>
  <si>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</si>
  <si>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</si>
  <si>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</si>
  <si>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</si>
  <si>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</si>
  <si>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</si>
  <si>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</si>
  <si>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</si>
  <si>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</si>
  <si>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</si>
  <si>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</si>
  <si>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</si>
  <si>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</si>
  <si>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</si>
  <si>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</si>
  <si>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</si>
  <si>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</si>
  <si>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</si>
  <si>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</si>
  <si>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</si>
  <si>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</si>
  <si>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</si>
  <si>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</si>
  <si>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</si>
  <si>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</si>
  <si>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</si>
  <si>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</si>
  <si>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</si>
  <si>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</si>
  <si>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</si>
  <si>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</si>
  <si>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</si>
  <si>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</si>
  <si>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</si>
  <si>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</si>
  <si>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</si>
  <si>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</si>
  <si>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</si>
  <si>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</si>
  <si>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</si>
  <si>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</si>
  <si>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</si>
  <si>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</si>
  <si>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</si>
  <si>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</si>
  <si>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</si>
  <si>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</si>
  <si>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</si>
  <si>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</si>
  <si>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</si>
  <si>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</si>
  <si>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</si>
  <si>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</si>
  <si>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</si>
  <si>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</si>
  <si>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</si>
  <si>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</si>
  <si>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</si>
  <si>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</si>
  <si>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</si>
  <si>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</si>
  <si>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</si>
  <si>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</si>
  <si>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</si>
  <si>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</si>
  <si>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</si>
  <si>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</si>
  <si>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</si>
  <si>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</si>
  <si>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</si>
  <si>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</si>
  <si>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</si>
  <si>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</si>
  <si>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</si>
  <si>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</si>
  <si>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</si>
  <si>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</si>
  <si>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</si>
  <si>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</si>
  <si>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</si>
  <si>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</si>
  <si>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</si>
  <si>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</si>
  <si>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</si>
  <si>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</si>
  <si>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</si>
  <si>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</si>
  <si>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</si>
  <si>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</si>
  <si>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</si>
  <si>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</si>
  <si>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</si>
  <si>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</si>
  <si>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</si>
  <si>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</si>
  <si>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</si>
  <si>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</si>
  <si>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</si>
  <si>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</si>
  <si>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</si>
  <si>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</si>
  <si>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</si>
  <si>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</si>
  <si>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</si>
  <si>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</si>
  <si>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</si>
  <si>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</si>
  <si>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</si>
  <si>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</si>
  <si>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</si>
  <si>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</si>
  <si>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</si>
  <si>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</si>
  <si>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</si>
  <si>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</si>
  <si>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</si>
  <si>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</si>
  <si>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</si>
  <si>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</si>
  <si>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</si>
  <si>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</si>
  <si>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</si>
  <si>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</si>
  <si>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</si>
  <si>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</si>
  <si>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</si>
  <si>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</si>
  <si>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</si>
  <si>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</si>
  <si>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</si>
  <si>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</si>
  <si>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</si>
  <si>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</si>
  <si>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</si>
  <si>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</si>
  <si>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</si>
  <si>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</si>
  <si>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</si>
  <si>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</si>
  <si>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</si>
  <si>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</si>
  <si>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</si>
  <si>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</si>
  <si>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</si>
  <si>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</si>
  <si>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</si>
  <si>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</si>
  <si>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</si>
  <si>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</si>
  <si>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</si>
  <si>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</si>
  <si>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</si>
  <si>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</si>
  <si>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</si>
  <si>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</si>
  <si>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</si>
  <si>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</si>
  <si>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</si>
  <si>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</si>
  <si>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</si>
  <si>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</si>
  <si>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</si>
  <si>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</si>
  <si>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</si>
  <si>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</si>
  <si>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</si>
  <si>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</si>
  <si>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</si>
  <si>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</si>
  <si>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</si>
  <si>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</si>
  <si>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</si>
  <si>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</si>
  <si>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</si>
  <si>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</si>
  <si>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</si>
  <si>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</si>
  <si>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</si>
  <si>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</si>
  <si>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</si>
  <si>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</si>
  <si>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</si>
  <si>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</si>
  <si>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</si>
  <si>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</si>
  <si>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</si>
  <si>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</si>
  <si>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</si>
  <si>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</si>
  <si>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</si>
  <si>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</si>
  <si>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</si>
  <si>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</si>
  <si>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</si>
  <si>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</si>
  <si>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</si>
  <si>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</si>
  <si>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</si>
  <si>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</si>
  <si>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</si>
  <si>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</si>
  <si>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</si>
  <si>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</si>
  <si>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</si>
  <si>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</si>
  <si>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</si>
  <si>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</si>
  <si>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</si>
  <si>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</si>
  <si>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</si>
  <si>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</si>
  <si>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</si>
  <si>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</si>
  <si>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</si>
  <si>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</si>
  <si>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</si>
  <si>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</si>
  <si>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</si>
  <si>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</si>
  <si>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</si>
  <si>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</si>
  <si>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</si>
  <si>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</si>
  <si>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</si>
  <si>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</si>
  <si>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</si>
  <si>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</si>
  <si>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</si>
  <si>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</si>
  <si>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</si>
  <si>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</si>
  <si>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</si>
  <si>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</si>
  <si>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</si>
  <si>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</si>
  <si>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</si>
  <si>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</si>
  <si>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</si>
  <si>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</si>
  <si>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</si>
  <si>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</si>
  <si>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</si>
  <si>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</si>
  <si>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</si>
  <si>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</si>
  <si>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</si>
  <si>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</si>
  <si>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</si>
  <si>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</si>
  <si>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</si>
  <si>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</si>
  <si>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</si>
  <si>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</si>
  <si>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</si>
  <si>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</si>
  <si>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</si>
  <si>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</si>
  <si>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</si>
  <si>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</si>
  <si>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</si>
  <si>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</si>
  <si>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</si>
  <si>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</si>
  <si>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</si>
  <si>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</si>
  <si>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</si>
  <si>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</si>
  <si>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</si>
  <si>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</si>
  <si>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</si>
  <si>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</si>
  <si>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</si>
  <si>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</si>
  <si>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</si>
  <si>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</si>
  <si>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</si>
  <si>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</si>
  <si>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</si>
  <si>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</si>
  <si>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</si>
  <si>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</si>
  <si>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</si>
  <si>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</si>
  <si>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</si>
  <si>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</si>
  <si>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</si>
  <si>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</si>
  <si>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</si>
  <si>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</si>
  <si>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</si>
  <si>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</si>
  <si>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</si>
  <si>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</si>
  <si>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</si>
  <si>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</si>
  <si>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</si>
  <si>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</si>
  <si>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</si>
  <si>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</si>
  <si>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</si>
  <si>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</si>
  <si>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</si>
  <si>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</si>
  <si>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</si>
  <si>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</si>
  <si>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</si>
  <si>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</si>
  <si>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</si>
  <si>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</si>
  <si>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</si>
  <si>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</si>
  <si>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</si>
  <si>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</si>
  <si>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</si>
  <si>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</si>
  <si>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</si>
  <si>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</si>
  <si>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</si>
  <si>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</si>
  <si>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</si>
  <si>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</si>
  <si>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</si>
  <si>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</si>
  <si>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</si>
  <si>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</si>
  <si>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</si>
  <si>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</si>
  <si>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</si>
  <si>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</si>
  <si>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</si>
  <si>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</si>
  <si>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</si>
  <si>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</si>
  <si>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</si>
  <si>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</si>
  <si>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</si>
  <si>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</si>
  <si>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</si>
  <si>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</si>
  <si>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</si>
  <si>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</si>
  <si>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</si>
  <si>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</si>
  <si>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</si>
  <si>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</si>
  <si>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</si>
  <si>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</si>
  <si>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</si>
  <si>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</si>
  <si>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</si>
  <si>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</si>
  <si>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</si>
  <si>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</si>
  <si>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</si>
  <si>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</si>
  <si>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</si>
  <si>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</si>
  <si>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</si>
  <si>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</si>
  <si>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</si>
  <si>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</si>
  <si>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</si>
  <si>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</si>
  <si>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</si>
  <si>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</si>
  <si>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</si>
  <si>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</si>
  <si>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</si>
  <si>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</si>
  <si>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</si>
  <si>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</si>
  <si>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</si>
  <si>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</si>
  <si>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</si>
  <si>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</si>
  <si>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</si>
  <si>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</si>
  <si>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</si>
  <si>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</si>
  <si>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</si>
  <si>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</si>
  <si>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</si>
  <si>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</si>
  <si>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</si>
  <si>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</si>
  <si>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</si>
  <si>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</si>
  <si>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</si>
  <si>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</si>
  <si>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</si>
  <si>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</si>
  <si>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</si>
  <si>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</si>
  <si>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</si>
  <si>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</si>
  <si>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</si>
  <si>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</si>
  <si>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</si>
  <si>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</si>
  <si>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</si>
  <si>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</si>
  <si>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</si>
  <si>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</si>
  <si>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</si>
  <si>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</si>
  <si>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</si>
  <si>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</si>
  <si>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</si>
  <si>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</si>
  <si>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</si>
  <si>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</si>
  <si>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</si>
  <si>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</si>
  <si>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</si>
  <si>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</si>
  <si>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</si>
  <si>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</si>
  <si>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</si>
  <si>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</si>
  <si>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</si>
  <si>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</si>
  <si>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</si>
  <si>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</si>
  <si>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</si>
  <si>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</si>
  <si>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</si>
  <si>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</si>
  <si>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</si>
  <si>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</si>
  <si>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</si>
  <si>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</si>
  <si>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</si>
  <si>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</si>
  <si>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</si>
  <si>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</si>
  <si>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</si>
  <si>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</si>
  <si>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</si>
  <si>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</si>
  <si>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</si>
  <si>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</si>
  <si>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</si>
  <si>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</si>
  <si>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</si>
  <si>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</si>
  <si>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</si>
  <si>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</si>
  <si>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</si>
  <si>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</si>
  <si>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</si>
  <si>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</si>
  <si>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</si>
  <si>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</si>
  <si>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</si>
  <si>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</si>
  <si>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</si>
  <si>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</si>
  <si>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</si>
  <si>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</si>
  <si>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</si>
  <si>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</si>
  <si>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</si>
  <si>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</si>
  <si>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</si>
  <si>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</si>
  <si>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</si>
  <si>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</si>
  <si>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</si>
  <si>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</si>
  <si>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</si>
  <si>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</si>
  <si>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</si>
  <si>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</si>
  <si>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</si>
  <si>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</si>
  <si>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</si>
  <si>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</si>
  <si>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</si>
  <si>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</si>
  <si>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</si>
  <si>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</si>
  <si>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</si>
  <si>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</si>
  <si>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</si>
  <si>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</si>
  <si>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</si>
  <si>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</si>
  <si>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</si>
  <si>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</si>
  <si>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</si>
  <si>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</si>
  <si>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</si>
  <si>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</si>
  <si>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</si>
  <si>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</si>
  <si>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</si>
  <si>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</si>
  <si>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</si>
  <si>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</si>
  <si>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</si>
  <si>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</si>
  <si>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</si>
  <si>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</si>
  <si>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</si>
  <si>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</si>
  <si>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</si>
  <si>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</si>
  <si>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</si>
  <si>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</si>
  <si>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</si>
  <si>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</si>
  <si>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</si>
  <si>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</si>
  <si>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</si>
  <si>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</si>
  <si>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</si>
  <si>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</si>
  <si>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</si>
  <si>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</si>
  <si>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</si>
  <si>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</si>
  <si>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</si>
  <si>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</si>
  <si>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</si>
  <si>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</si>
  <si>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</si>
  <si>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</si>
  <si>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</si>
  <si>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</si>
  <si>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</si>
  <si>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</si>
  <si>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</si>
  <si>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</si>
  <si>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</si>
  <si>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</si>
  <si>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</si>
  <si>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</si>
  <si>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</si>
  <si>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</si>
  <si>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</si>
  <si>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</si>
  <si>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</si>
  <si>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</si>
  <si>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</si>
  <si>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</si>
  <si>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</si>
  <si>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</si>
  <si>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</si>
  <si>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</si>
  <si>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</si>
  <si>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</si>
  <si>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</si>
  <si>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</si>
  <si>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</si>
  <si>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</si>
  <si>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</si>
  <si>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</si>
  <si>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</si>
  <si>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</si>
  <si>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</si>
  <si>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</si>
  <si>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</si>
  <si>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</si>
  <si>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</si>
  <si>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</si>
  <si>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</si>
  <si>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</si>
  <si>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</si>
  <si>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</si>
  <si>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</si>
  <si>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</si>
  <si>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</si>
  <si>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</si>
  <si>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</si>
  <si>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</si>
  <si>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</si>
  <si>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</si>
  <si>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</si>
  <si>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</si>
  <si>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</si>
  <si>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</si>
  <si>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</si>
  <si>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</si>
  <si>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</si>
  <si>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</si>
  <si>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</si>
  <si>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</si>
  <si>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</si>
  <si>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</si>
  <si>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</si>
  <si>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</si>
  <si>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</si>
  <si>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</si>
  <si>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</si>
  <si>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</si>
  <si>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</si>
  <si>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</si>
  <si>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</si>
  <si>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</si>
  <si>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</si>
  <si>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</si>
  <si>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</si>
  <si>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</si>
  <si>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</si>
  <si>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</si>
  <si>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</si>
  <si>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</si>
  <si>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</si>
  <si>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</si>
  <si>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</si>
  <si>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</si>
  <si>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</si>
  <si>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</si>
  <si>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</si>
  <si>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</si>
  <si>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</si>
  <si>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</si>
  <si>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</si>
  <si>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</si>
  <si>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</si>
  <si>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</si>
  <si>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</si>
  <si>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</si>
  <si>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</si>
  <si>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</si>
  <si>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</si>
  <si>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</si>
  <si>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</si>
  <si>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</si>
  <si>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</si>
  <si>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</si>
  <si>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</si>
  <si>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</si>
  <si>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</si>
  <si>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</si>
  <si>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</si>
  <si>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</si>
  <si>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</si>
  <si>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</si>
  <si>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</si>
  <si>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</si>
  <si>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</si>
  <si>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</si>
  <si>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</si>
  <si>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</si>
  <si>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</si>
  <si>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</si>
  <si>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</si>
  <si>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</si>
  <si>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</si>
  <si>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</si>
  <si>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</si>
  <si>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</si>
  <si>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</si>
  <si>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</si>
  <si>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</si>
  <si>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</si>
  <si>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</si>
  <si>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</si>
  <si>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</si>
  <si>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</si>
  <si>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</si>
  <si>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</si>
  <si>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</si>
  <si>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</si>
  <si>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</si>
  <si>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</si>
  <si>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</si>
  <si>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</si>
  <si>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</si>
  <si>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</si>
  <si>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</si>
  <si>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</si>
  <si>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</si>
  <si>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</si>
  <si>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</si>
  <si>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</si>
  <si>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</si>
  <si>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</si>
  <si>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</si>
  <si>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</si>
  <si>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</si>
  <si>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</si>
  <si>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</si>
  <si>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</si>
  <si>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</si>
  <si>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</si>
  <si>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</si>
  <si>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</si>
  <si>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</si>
  <si>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</si>
  <si>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</si>
  <si>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</si>
  <si>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</si>
  <si>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</si>
  <si>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</si>
  <si>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</si>
  <si>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</si>
  <si>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</si>
  <si>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</si>
  <si>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</si>
  <si>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</si>
  <si>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</si>
  <si>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</si>
  <si>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</si>
  <si>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</si>
  <si>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</si>
  <si>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</si>
  <si>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</si>
  <si>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</si>
  <si>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</si>
  <si>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</si>
  <si>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</si>
  <si>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</si>
  <si>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</si>
  <si>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</si>
  <si>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</si>
  <si>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</si>
  <si>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</si>
  <si>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</si>
  <si>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</si>
  <si>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</si>
  <si>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</si>
  <si>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</si>
  <si>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</si>
  <si>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</si>
  <si>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</si>
  <si>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</si>
  <si>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</si>
  <si>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</si>
  <si>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</si>
  <si>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</si>
  <si>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</si>
  <si>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</si>
  <si>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</si>
  <si>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</si>
  <si>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</si>
  <si>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</si>
  <si>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</si>
  <si>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</si>
  <si>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</si>
  <si>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</si>
  <si>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</si>
  <si>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</si>
  <si>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</si>
  <si>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</si>
  <si>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</si>
  <si>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</si>
  <si>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</si>
  <si>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</si>
  <si>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</si>
  <si>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</si>
  <si>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</si>
  <si>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</si>
  <si>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</si>
  <si>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</si>
  <si>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</si>
  <si>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</si>
  <si>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</si>
  <si>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</si>
  <si>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</si>
  <si>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</si>
  <si>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</si>
  <si>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</si>
  <si>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</si>
  <si>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</si>
  <si>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</si>
  <si>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</si>
  <si>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</si>
  <si>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</si>
  <si>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</si>
  <si>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</si>
  <si>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</si>
  <si>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</si>
  <si>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</si>
  <si>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</si>
  <si>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</si>
  <si>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</si>
  <si>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</si>
  <si>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</si>
  <si>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</si>
  <si>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</si>
  <si>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</si>
  <si>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</si>
  <si>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</si>
  <si>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</si>
  <si>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</si>
  <si>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</si>
  <si>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</si>
  <si>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</si>
  <si>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</si>
  <si>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</si>
  <si>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</si>
  <si>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</si>
  <si>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</si>
  <si>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</si>
  <si>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</si>
  <si>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</si>
  <si>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</si>
  <si>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</si>
  <si>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</si>
  <si>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</si>
  <si>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</si>
  <si>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</si>
  <si>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</si>
  <si>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</si>
  <si>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</si>
  <si>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</si>
  <si>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</si>
  <si>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</si>
  <si>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</si>
  <si>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</si>
  <si>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</si>
  <si>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</si>
  <si>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</si>
  <si>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</si>
  <si>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</si>
  <si>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</si>
  <si>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</si>
  <si>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</si>
  <si>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</si>
  <si>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</si>
  <si>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</si>
  <si>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</si>
  <si>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</si>
  <si>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</si>
  <si>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</si>
  <si>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</si>
  <si>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</si>
  <si>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</si>
  <si>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</si>
  <si>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</si>
  <si>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</si>
  <si>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</si>
  <si>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</si>
  <si>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</si>
  <si>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</si>
  <si>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</si>
  <si>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</si>
  <si>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</si>
  <si>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</si>
  <si>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</si>
  <si>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</si>
  <si>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</si>
  <si>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</si>
  <si>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</si>
  <si>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</si>
  <si>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</si>
  <si>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</si>
  <si>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</si>
  <si>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</si>
  <si>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</si>
  <si>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</si>
  <si>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</si>
  <si>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</si>
  <si>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</si>
  <si>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</si>
  <si>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</si>
  <si>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</si>
  <si>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</si>
  <si>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</si>
  <si>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</si>
  <si>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</si>
  <si>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</si>
  <si>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</si>
  <si>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</si>
  <si>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</si>
  <si>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</si>
  <si>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</si>
  <si>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</si>
  <si>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</si>
  <si>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</si>
  <si>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</si>
  <si>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</si>
  <si>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</si>
  <si>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</si>
  <si>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</si>
  <si>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</si>
  <si>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</si>
  <si>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</si>
  <si>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</si>
  <si>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</si>
  <si>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</si>
  <si>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</si>
  <si>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</si>
  <si>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</si>
  <si>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</si>
  <si>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</si>
  <si>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</si>
  <si>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</si>
  <si>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</si>
  <si>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</si>
  <si>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</si>
  <si>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</si>
  <si>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</si>
  <si>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</si>
  <si>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</si>
  <si>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</si>
  <si>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</si>
  <si>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</si>
  <si>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</si>
  <si>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</si>
  <si>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</si>
  <si>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</si>
  <si>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</si>
  <si>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</si>
  <si>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</si>
  <si>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</si>
  <si>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</si>
  <si>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</si>
  <si>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</si>
  <si>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</si>
  <si>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</si>
  <si>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</si>
  <si>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</si>
  <si>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</si>
  <si>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</si>
  <si>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</si>
  <si>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</si>
  <si>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</si>
  <si>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</si>
  <si>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</si>
  <si>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</si>
  <si>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</si>
  <si>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</si>
  <si>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</si>
  <si>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</si>
  <si>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</si>
  <si>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</si>
  <si>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</si>
  <si>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</si>
  <si>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</si>
  <si>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</si>
  <si>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</si>
  <si>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</si>
  <si>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</si>
  <si>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</si>
  <si>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</si>
  <si>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</si>
  <si>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</si>
  <si>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</si>
  <si>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</si>
  <si>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</si>
  <si>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</si>
  <si>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</si>
  <si>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</si>
  <si>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</si>
  <si>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</si>
  <si>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</si>
  <si>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</si>
  <si>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</si>
  <si>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</si>
  <si>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</si>
  <si>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</si>
  <si>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</si>
  <si>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</si>
  <si>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</si>
  <si>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</si>
  <si>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</si>
  <si>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</si>
  <si>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</si>
  <si>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</si>
  <si>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</si>
  <si>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</si>
  <si>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</si>
  <si>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</si>
  <si>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</si>
  <si>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</si>
  <si>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</si>
  <si>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</si>
  <si>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</si>
  <si>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</si>
  <si>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</si>
  <si>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</si>
  <si>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</si>
  <si>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</si>
  <si>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</si>
  <si>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</si>
  <si>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</si>
  <si>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</si>
  <si>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</si>
  <si>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</si>
  <si>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</si>
  <si>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</si>
  <si>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</si>
  <si>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</si>
  <si>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</si>
  <si>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</si>
  <si>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</si>
  <si>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</si>
  <si>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</si>
  <si>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</si>
  <si>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</si>
  <si>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</si>
  <si>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</si>
  <si>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</si>
  <si>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</si>
  <si>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</si>
  <si>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</si>
  <si>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</si>
  <si>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</si>
  <si>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</si>
  <si>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</si>
  <si>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</si>
  <si>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</si>
  <si>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</si>
  <si>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</si>
  <si>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</si>
  <si>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</si>
  <si>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</si>
  <si>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</si>
  <si>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</si>
  <si>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</si>
  <si>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</si>
  <si>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</si>
  <si>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</si>
  <si>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</si>
  <si>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</si>
  <si>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</si>
  <si>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</si>
  <si>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</si>
  <si>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</si>
  <si>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</si>
  <si>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</si>
  <si>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</si>
  <si>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</si>
  <si>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</si>
  <si>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</si>
  <si>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</si>
  <si>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</si>
  <si>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</si>
  <si>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</si>
  <si>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</si>
  <si>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</si>
  <si>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</si>
  <si>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</si>
  <si>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</si>
  <si>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</si>
  <si>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</si>
  <si>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</si>
  <si>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</si>
  <si>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</si>
  <si>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</si>
  <si>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</si>
  <si>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</si>
  <si>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</si>
  <si>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</si>
  <si>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</si>
  <si>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</si>
  <si>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</si>
  <si>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</si>
  <si>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</si>
  <si>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</si>
  <si>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</si>
  <si>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</si>
  <si>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</si>
  <si>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</si>
  <si>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</si>
  <si>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</si>
  <si>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</si>
  <si>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</si>
  <si>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</si>
  <si>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</si>
  <si>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</si>
  <si>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</si>
  <si>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</si>
  <si>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</si>
  <si>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</si>
  <si>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</si>
  <si>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</si>
  <si>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</si>
  <si>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</si>
  <si>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</si>
  <si>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</si>
  <si>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</si>
  <si>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</si>
  <si>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</si>
  <si>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</si>
  <si>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</si>
  <si>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</si>
  <si>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</si>
  <si>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</si>
  <si>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</si>
  <si>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</si>
  <si>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</si>
  <si>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</si>
  <si>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</si>
  <si>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</si>
  <si>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</si>
  <si>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</si>
  <si>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</si>
  <si>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</si>
  <si>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</si>
  <si>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</si>
  <si>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</si>
  <si>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</si>
  <si>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</si>
  <si>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</si>
  <si>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</si>
  <si>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</si>
  <si>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</si>
  <si>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</si>
  <si>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</si>
  <si>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</si>
  <si>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</si>
  <si>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</si>
  <si>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</si>
  <si>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</si>
  <si>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</si>
  <si>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</si>
  <si>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</si>
  <si>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</si>
  <si>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</si>
  <si>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</si>
  <si>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</si>
  <si>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</si>
  <si>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</si>
  <si>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</si>
  <si>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</si>
  <si>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</si>
  <si>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</si>
  <si>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</si>
  <si>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</si>
  <si>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</si>
  <si>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</si>
  <si>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</si>
  <si>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</si>
  <si>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</si>
  <si>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</si>
  <si>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</si>
  <si>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</si>
  <si>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</si>
  <si>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</si>
  <si>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</si>
  <si>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</si>
  <si>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</si>
  <si>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</si>
  <si>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</si>
  <si>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</si>
  <si>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</si>
  <si>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</si>
  <si>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</si>
  <si>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</si>
  <si>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</si>
  <si>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</si>
  <si>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</si>
  <si>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</si>
  <si>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</si>
  <si>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</si>
  <si>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</si>
  <si>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</si>
  <si>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</si>
  <si>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</si>
  <si>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</si>
  <si>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</si>
  <si>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</si>
  <si>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</si>
  <si>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</si>
  <si>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</si>
  <si>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</si>
  <si>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</si>
  <si>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</si>
  <si>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</si>
  <si>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</si>
  <si>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</si>
  <si>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</si>
  <si>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</si>
  <si>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</si>
  <si>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</si>
  <si>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</si>
  <si>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</si>
  <si>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</si>
  <si>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</si>
  <si>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</si>
  <si>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</si>
  <si>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</si>
  <si>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</si>
  <si>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</si>
  <si>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</si>
  <si>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</si>
  <si>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</si>
  <si>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</si>
  <si>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</si>
  <si>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</si>
  <si>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</si>
  <si>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</si>
  <si>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</si>
  <si>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</si>
  <si>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</si>
  <si>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</si>
  <si>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</si>
  <si>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</si>
  <si>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</si>
  <si>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</si>
  <si>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</si>
  <si>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</si>
  <si>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</si>
  <si>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</si>
  <si>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</si>
  <si>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</si>
  <si>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</si>
  <si>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</si>
  <si>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</si>
  <si>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</si>
  <si>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</si>
  <si>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</si>
  <si>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</si>
  <si>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</si>
  <si>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</si>
  <si>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</si>
  <si>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</si>
  <si>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</si>
  <si>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</si>
  <si>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</si>
  <si>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</si>
  <si>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</si>
  <si>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</si>
  <si>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</si>
  <si>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</si>
  <si>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</si>
  <si>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</si>
  <si>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</si>
  <si>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</si>
  <si>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</si>
  <si>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</si>
  <si>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</si>
  <si>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</si>
  <si>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</si>
  <si>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</si>
  <si>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</si>
  <si>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</si>
  <si>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</si>
  <si>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</si>
  <si>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</si>
  <si>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</si>
  <si>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</si>
  <si>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</si>
  <si>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</si>
  <si>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</si>
  <si>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</si>
  <si>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</si>
  <si>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</si>
  <si>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</si>
  <si>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</si>
  <si>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</si>
  <si>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</si>
  <si>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</si>
  <si>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</si>
  <si>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</si>
  <si>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</si>
  <si>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</si>
  <si>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</si>
  <si>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</si>
  <si>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</si>
  <si>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</si>
  <si>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</si>
  <si>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</si>
  <si>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</si>
  <si>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</si>
  <si>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</si>
  <si>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</si>
  <si>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</si>
  <si>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</si>
  <si>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</si>
  <si>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</si>
  <si>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</si>
  <si>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</si>
  <si>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</si>
  <si>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</si>
  <si>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</si>
  <si>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</si>
  <si>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</si>
  <si>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</si>
  <si>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</si>
  <si>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</si>
  <si>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</si>
  <si>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</si>
  <si>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</si>
  <si>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</si>
  <si>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</si>
  <si>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</si>
  <si>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</si>
  <si>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</si>
  <si>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</si>
  <si>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</si>
  <si>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</si>
  <si>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</si>
  <si>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</si>
  <si>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</si>
  <si>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</si>
  <si>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</si>
  <si>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</si>
  <si>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</si>
  <si>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</si>
  <si>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</si>
  <si>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</si>
  <si>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</si>
  <si>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</si>
  <si>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</si>
  <si>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</si>
  <si>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</si>
  <si>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</si>
  <si>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</si>
  <si>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</si>
  <si>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</si>
  <si>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</si>
  <si>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</si>
  <si>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</si>
  <si>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</si>
  <si>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</si>
  <si>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</si>
  <si>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</si>
  <si>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</si>
  <si>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</si>
  <si>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</si>
  <si>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</si>
  <si>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</si>
  <si>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</si>
  <si>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</si>
  <si>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</si>
  <si>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</si>
  <si>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</si>
  <si>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</si>
  <si>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</si>
  <si>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</si>
  <si>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</si>
  <si>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</si>
  <si>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</si>
  <si>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</si>
  <si>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</si>
  <si>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</si>
  <si>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</si>
  <si>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</si>
  <si>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</si>
  <si>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</si>
  <si>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</si>
  <si>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</si>
  <si>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</si>
  <si>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</si>
  <si>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</si>
  <si>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</si>
  <si>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</si>
  <si>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</si>
  <si>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</si>
  <si>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</si>
  <si>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</si>
  <si>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</si>
  <si>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</si>
  <si>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</si>
  <si>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</si>
  <si>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</si>
  <si>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</si>
  <si>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</si>
  <si>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</si>
  <si>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</si>
  <si>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</si>
  <si>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</si>
  <si>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</si>
  <si>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</si>
  <si>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</si>
  <si>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</si>
  <si>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</si>
  <si>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</si>
  <si>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</si>
  <si>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</si>
  <si>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</si>
  <si>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</si>
  <si>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</si>
  <si>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</si>
  <si>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</si>
  <si>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</si>
  <si>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</si>
  <si>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</si>
  <si>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</si>
  <si>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</si>
  <si>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</si>
  <si>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</si>
  <si>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</si>
  <si>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</si>
  <si>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</si>
  <si>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</si>
  <si>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</si>
  <si>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</si>
  <si>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</si>
  <si>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</si>
  <si>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</si>
  <si>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</si>
  <si>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</si>
  <si>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</si>
  <si>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</si>
  <si>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</si>
  <si>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</si>
  <si>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</si>
  <si>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</si>
  <si>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</si>
  <si>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</si>
  <si>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</si>
  <si>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</si>
  <si>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</si>
  <si>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</si>
  <si>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</si>
  <si>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</si>
  <si>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</si>
  <si>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</si>
  <si>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</si>
  <si>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</si>
  <si>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</si>
  <si>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</si>
  <si>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</si>
  <si>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</si>
  <si>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</si>
  <si>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</si>
  <si>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</si>
  <si>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</si>
  <si>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</si>
  <si>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</si>
  <si>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</si>
  <si>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</si>
  <si>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</si>
  <si>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</si>
  <si>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</si>
  <si>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</si>
  <si>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</si>
  <si>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</si>
  <si>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</si>
  <si>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</si>
  <si>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</si>
  <si>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</si>
  <si>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</si>
  <si>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</si>
  <si>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</si>
  <si>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</si>
  <si>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</si>
  <si>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</si>
  <si>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</si>
  <si>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</si>
  <si>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</si>
  <si>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</si>
  <si>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</si>
  <si>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</si>
  <si>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</si>
  <si>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</si>
  <si>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</si>
  <si>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</si>
  <si>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</si>
  <si>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</si>
  <si>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</si>
  <si>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</si>
  <si>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</si>
  <si>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</si>
  <si>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</si>
  <si>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</si>
  <si>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</si>
  <si>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</si>
  <si>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</si>
  <si>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</si>
  <si>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</si>
  <si>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</si>
  <si>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</si>
  <si>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</si>
  <si>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</si>
  <si>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</si>
  <si>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</si>
  <si>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</si>
  <si>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</si>
  <si>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</si>
  <si>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</si>
  <si>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</si>
  <si>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</si>
  <si>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</si>
  <si>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</si>
  <si>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</si>
  <si>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</si>
  <si>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</si>
  <si>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</si>
  <si>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</si>
  <si>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</si>
  <si>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</si>
  <si>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</si>
  <si>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</si>
  <si>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</si>
  <si>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</si>
  <si>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</si>
  <si>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</si>
  <si>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</si>
  <si>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</si>
  <si>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</si>
  <si>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</si>
  <si>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</si>
  <si>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</si>
  <si>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</si>
  <si>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</si>
  <si>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</si>
  <si>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</si>
  <si>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</si>
  <si>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</si>
  <si>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</si>
  <si>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</si>
  <si>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</si>
  <si>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</si>
  <si>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</si>
  <si>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</si>
  <si>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</si>
  <si>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</si>
  <si>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</si>
  <si>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</si>
  <si>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</si>
  <si>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</si>
  <si>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</si>
  <si>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</si>
  <si>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</si>
  <si>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</si>
  <si>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</si>
  <si>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</si>
  <si>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</si>
  <si>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</si>
  <si>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</si>
  <si>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</si>
  <si>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</si>
  <si>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</si>
  <si>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</si>
  <si>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</si>
  <si>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</si>
  <si>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</si>
  <si>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</si>
  <si>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</si>
  <si>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</si>
  <si>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</si>
  <si>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</si>
  <si>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</si>
  <si>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</si>
  <si>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</si>
  <si>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</si>
  <si>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</si>
  <si>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</si>
  <si>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</si>
  <si>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</si>
  <si>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</si>
  <si>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</si>
  <si>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</si>
  <si>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</si>
  <si>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</si>
  <si>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</si>
  <si>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</si>
  <si>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</si>
  <si>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</si>
  <si>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</si>
  <si>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</si>
  <si>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</si>
  <si>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</si>
  <si>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</si>
  <si>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</si>
  <si>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</si>
  <si>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</si>
  <si>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</si>
  <si>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</si>
  <si>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</si>
  <si>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</si>
  <si>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</si>
  <si>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</si>
  <si>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</si>
  <si>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</si>
  <si>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</si>
  <si>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</si>
  <si>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</si>
  <si>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</si>
  <si>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</si>
  <si>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</si>
  <si>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</si>
  <si>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</si>
  <si>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</si>
  <si>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</si>
  <si>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</si>
  <si>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</si>
  <si>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</si>
  <si>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</si>
  <si>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</si>
  <si>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</si>
  <si>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</si>
  <si>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</si>
  <si>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</si>
  <si>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</si>
  <si>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</si>
  <si>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</si>
  <si>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</si>
  <si>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</si>
  <si>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</si>
  <si>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</si>
  <si>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</si>
  <si>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</si>
  <si>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</si>
  <si>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</si>
  <si>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</si>
  <si>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</si>
  <si>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</si>
  <si>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</si>
  <si>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</si>
  <si>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</si>
  <si>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</si>
  <si>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</si>
  <si>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</si>
  <si>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</si>
  <si>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</si>
  <si>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</si>
  <si>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</si>
  <si>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</si>
  <si>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</si>
  <si>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</si>
  <si>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</si>
  <si>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</si>
  <si>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</si>
  <si>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</si>
  <si>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</si>
  <si>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</si>
  <si>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</si>
  <si>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</si>
  <si>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</si>
  <si>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</si>
  <si>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</si>
  <si>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</si>
  <si>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</si>
  <si>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</si>
  <si>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</si>
  <si>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</si>
  <si>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</si>
  <si>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</si>
  <si>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</si>
  <si>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</si>
  <si>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</si>
  <si>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</si>
  <si>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</si>
  <si>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</si>
  <si>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</si>
  <si>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</si>
  <si>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</si>
  <si>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</si>
  <si>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</si>
  <si>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</si>
  <si>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</si>
  <si>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</si>
  <si>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</si>
  <si>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</si>
  <si>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</si>
  <si>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</si>
  <si>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</si>
  <si>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</si>
  <si>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</si>
  <si>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</si>
  <si>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</si>
  <si>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</si>
  <si>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</si>
  <si>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</si>
  <si>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</si>
  <si>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</si>
  <si>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</si>
  <si>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</si>
  <si>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</si>
  <si>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</si>
  <si>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</si>
  <si>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</si>
  <si>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</si>
  <si>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</si>
  <si>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</si>
  <si>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</si>
  <si>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</si>
  <si>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</si>
  <si>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</si>
  <si>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</si>
  <si>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</si>
  <si>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</si>
  <si>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</si>
  <si>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</si>
  <si>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</si>
  <si>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</si>
  <si>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</si>
  <si>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</si>
  <si>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</si>
  <si>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</si>
  <si>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</si>
  <si>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</si>
  <si>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</si>
  <si>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</si>
  <si>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</si>
  <si>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</si>
  <si>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</si>
  <si>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</si>
  <si>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</si>
  <si>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</si>
  <si>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</si>
  <si>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</si>
  <si>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</si>
  <si>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</si>
  <si>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</si>
  <si>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</si>
  <si>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</si>
  <si>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</si>
  <si>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</si>
  <si>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</si>
  <si>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</si>
  <si>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</si>
  <si>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</si>
  <si>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</si>
  <si>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</si>
  <si>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</si>
  <si>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</si>
  <si>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</si>
  <si>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</si>
  <si>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</si>
  <si>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</si>
  <si>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</si>
  <si>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</si>
  <si>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</si>
  <si>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</si>
  <si>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</si>
  <si>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</si>
  <si>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</si>
  <si>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</si>
  <si>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</si>
  <si>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</si>
  <si>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</si>
  <si>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</si>
  <si>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</si>
  <si>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</si>
  <si>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</si>
  <si>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</si>
  <si>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</si>
  <si>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</si>
  <si>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</si>
  <si>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</si>
  <si>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</si>
  <si>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</si>
  <si>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</si>
  <si>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</si>
  <si>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</si>
  <si>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</si>
  <si>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</si>
  <si>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</si>
  <si>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</si>
  <si>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</si>
  <si>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</si>
  <si>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</si>
  <si>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</si>
  <si>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</si>
  <si>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</si>
  <si>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</si>
  <si>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</si>
  <si>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</si>
  <si>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</si>
  <si>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</si>
  <si>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</si>
  <si>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</si>
  <si>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</si>
  <si>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</si>
  <si>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</si>
  <si>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</si>
  <si>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</si>
  <si>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</si>
  <si>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</si>
  <si>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</si>
  <si>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</si>
  <si>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</si>
  <si>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</si>
  <si>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</si>
  <si>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</si>
  <si>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</si>
  <si>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</si>
  <si>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</si>
  <si>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</si>
  <si>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</si>
  <si>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</si>
  <si>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</si>
  <si>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</si>
  <si>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</si>
  <si>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</si>
  <si>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</si>
  <si>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</si>
  <si>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</si>
  <si>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</si>
  <si>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</si>
  <si>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</si>
  <si>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</si>
  <si>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</si>
  <si>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</si>
  <si>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</si>
  <si>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</si>
  <si>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</si>
  <si>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</si>
  <si>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</si>
  <si>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</si>
  <si>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</si>
  <si>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</si>
  <si>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</si>
  <si>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</si>
  <si>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</si>
  <si>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</si>
  <si>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</si>
  <si>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</si>
  <si>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</si>
  <si>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</si>
  <si>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</si>
  <si>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</si>
  <si>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</si>
  <si>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</si>
  <si>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</si>
  <si>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</si>
  <si>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</si>
  <si>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</si>
  <si>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</si>
  <si>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</si>
  <si>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</si>
  <si>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</si>
  <si>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</si>
  <si>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</si>
  <si>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</si>
  <si>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</si>
  <si>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</si>
  <si>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</si>
  <si>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</si>
  <si>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</si>
  <si>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</si>
  <si>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</si>
  <si>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</si>
  <si>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</si>
  <si>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</si>
  <si>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</si>
  <si>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</si>
  <si>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</si>
  <si>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</si>
  <si>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</si>
  <si>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</si>
  <si>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</si>
  <si>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</si>
  <si>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</si>
  <si>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</si>
  <si>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</si>
  <si>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</si>
  <si>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</si>
  <si>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</si>
  <si>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</si>
  <si>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</si>
  <si>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</si>
  <si>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</si>
  <si>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</si>
  <si>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</si>
  <si>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</si>
  <si>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</si>
  <si>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</si>
  <si>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</si>
  <si>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</si>
  <si>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</si>
  <si>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</si>
  <si>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</si>
  <si>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</si>
  <si>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</si>
  <si>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</si>
  <si>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</si>
  <si>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</si>
  <si>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</si>
  <si>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</si>
  <si>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</si>
  <si>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</si>
  <si>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</si>
  <si>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</si>
  <si>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</si>
  <si>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</si>
  <si>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</si>
  <si>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</si>
  <si>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</si>
  <si>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</si>
  <si>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</si>
  <si>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</si>
  <si>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</si>
  <si>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</si>
  <si>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</si>
  <si>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</si>
  <si>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</si>
  <si>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</si>
  <si>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</si>
  <si>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</si>
  <si>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</si>
  <si>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</si>
  <si>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</si>
  <si>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</si>
  <si>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</si>
  <si>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</si>
  <si>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</si>
  <si>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</si>
  <si>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</si>
  <si>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</si>
  <si>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</si>
  <si>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</si>
  <si>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</si>
  <si>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</si>
  <si>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</si>
  <si>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</si>
  <si>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</si>
  <si>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</si>
  <si>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</si>
  <si>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</si>
  <si>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</si>
  <si>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</si>
  <si>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</si>
  <si>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</si>
  <si>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</si>
  <si>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</si>
  <si>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</si>
  <si>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</si>
  <si>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</si>
  <si>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</si>
  <si>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</si>
  <si>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</si>
  <si>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</si>
  <si>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</si>
  <si>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</si>
  <si>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</si>
  <si>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</si>
  <si>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</si>
  <si>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</si>
  <si>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</si>
  <si>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</si>
  <si>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</si>
  <si>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</si>
  <si>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</si>
  <si>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</si>
  <si>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</si>
  <si>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</si>
  <si>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</si>
  <si>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</si>
  <si>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</si>
  <si>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</si>
  <si>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</si>
  <si>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</si>
  <si>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</si>
  <si>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</si>
  <si>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</si>
  <si>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</si>
  <si>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</si>
  <si>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</si>
  <si>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</si>
  <si>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</si>
  <si>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</si>
  <si>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</si>
  <si>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</si>
  <si>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</si>
  <si>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</si>
  <si>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</si>
  <si>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</si>
  <si>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</si>
  <si>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</si>
  <si>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</si>
  <si>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</si>
  <si>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</si>
  <si>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</si>
  <si>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</si>
  <si>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</si>
  <si>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</si>
  <si>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</si>
  <si>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</si>
  <si>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</si>
  <si>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</si>
  <si>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</si>
  <si>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</si>
  <si>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</si>
  <si>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</si>
  <si>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</si>
  <si>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</si>
  <si>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</si>
  <si>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</si>
  <si>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</si>
  <si>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</si>
  <si>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</si>
  <si>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</si>
  <si>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</si>
  <si>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</si>
  <si>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</si>
  <si>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</si>
  <si>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</si>
  <si>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</si>
  <si>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</si>
  <si>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</si>
  <si>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</si>
  <si>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</si>
  <si>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</si>
  <si>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</si>
  <si>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</si>
  <si>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</si>
  <si>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</si>
  <si>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</si>
  <si>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</si>
  <si>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</si>
  <si>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</si>
  <si>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</si>
  <si>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</si>
  <si>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</si>
  <si>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</si>
  <si>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</si>
  <si>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</si>
  <si>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</si>
  <si>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</si>
  <si>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</si>
  <si>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</si>
  <si>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</si>
  <si>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</si>
  <si>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</si>
  <si>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</si>
  <si>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</si>
  <si>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</si>
  <si>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</si>
  <si>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</si>
  <si>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</si>
  <si>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</si>
  <si>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</si>
  <si>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</si>
  <si>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</si>
  <si>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</si>
  <si>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</si>
  <si>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</si>
  <si>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</si>
  <si>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</si>
  <si>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</si>
  <si>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</si>
  <si>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</si>
  <si>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</si>
  <si>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</si>
  <si>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</si>
  <si>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</si>
  <si>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</si>
  <si>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</si>
  <si>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</si>
  <si>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</si>
  <si>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</si>
  <si>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</si>
  <si>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</si>
  <si>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</si>
  <si>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</si>
  <si>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</si>
  <si>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</si>
  <si>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</si>
  <si>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</si>
  <si>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</si>
  <si>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</si>
  <si>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</si>
  <si>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</si>
  <si>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</si>
  <si>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</si>
  <si>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</si>
  <si>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</si>
  <si>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</si>
  <si>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</si>
  <si>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</si>
  <si>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</si>
  <si>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</si>
  <si>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</si>
  <si>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</si>
  <si>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</si>
  <si>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</si>
  <si>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</si>
  <si>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</si>
  <si>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</si>
  <si>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</si>
  <si>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</si>
  <si>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</si>
  <si>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</si>
  <si>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</si>
  <si>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</si>
  <si>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</si>
  <si>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</si>
  <si>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</si>
  <si>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</si>
  <si>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</si>
  <si>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</si>
  <si>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</si>
  <si>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</si>
  <si>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</si>
  <si>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</si>
  <si>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</si>
  <si>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</si>
  <si>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</si>
  <si>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</si>
  <si>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</si>
  <si>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</si>
  <si>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</si>
  <si>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</si>
  <si>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</si>
  <si>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</si>
  <si>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</si>
  <si>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</si>
  <si>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</si>
  <si>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</si>
  <si>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</si>
  <si>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</si>
  <si>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</si>
  <si>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</si>
  <si>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</si>
  <si>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</si>
  <si>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</si>
  <si>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</si>
  <si>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</si>
  <si>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</si>
  <si>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</si>
  <si>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</si>
  <si>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</si>
  <si>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</si>
  <si>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</si>
  <si>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</si>
  <si>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</si>
  <si>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</si>
  <si>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</si>
  <si>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</si>
  <si>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</si>
  <si>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</si>
  <si>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</si>
  <si>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</si>
  <si>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</si>
  <si>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</si>
  <si>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</si>
  <si>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</si>
  <si>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</si>
  <si>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</si>
  <si>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</si>
  <si>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</si>
  <si>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</si>
  <si>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</si>
  <si>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</si>
  <si>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</si>
  <si>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</si>
  <si>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</si>
  <si>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</si>
  <si>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</si>
  <si>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</si>
  <si>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</si>
  <si>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</si>
  <si>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</si>
  <si>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</si>
  <si>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</si>
  <si>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</si>
  <si>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</si>
  <si>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</si>
  <si>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</si>
  <si>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</si>
  <si>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</si>
  <si>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</si>
  <si>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</si>
  <si>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</si>
  <si>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</si>
  <si>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</si>
  <si>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</si>
  <si>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</si>
  <si>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</si>
  <si>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</si>
  <si>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</si>
  <si>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</si>
  <si>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</si>
  <si>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</si>
  <si>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</si>
  <si>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</si>
  <si>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</si>
  <si>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</si>
  <si>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</si>
  <si>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</si>
  <si>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</si>
  <si>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</si>
  <si>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</si>
  <si>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</si>
  <si>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</si>
  <si>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</si>
  <si>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</si>
  <si>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</si>
  <si>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</si>
  <si>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</si>
  <si>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</si>
  <si>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</si>
  <si>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</si>
  <si>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</si>
  <si>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</si>
  <si>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</si>
  <si>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</si>
  <si>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</si>
  <si>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</si>
  <si>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</si>
  <si>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</si>
  <si>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</si>
  <si>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</si>
  <si>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</si>
  <si>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</si>
  <si>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</si>
  <si>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</si>
  <si>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</si>
  <si>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</si>
  <si>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</si>
  <si>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</si>
  <si>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</si>
  <si>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</si>
  <si>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</si>
  <si>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</si>
  <si>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</si>
  <si>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</si>
  <si>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</si>
  <si>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</si>
  <si>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</si>
  <si>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</si>
  <si>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</si>
  <si>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</si>
  <si>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</si>
  <si>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</si>
  <si>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</si>
  <si>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</si>
  <si>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</si>
  <si>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</si>
  <si>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</si>
  <si>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</si>
  <si>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</si>
  <si>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</si>
  <si>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</si>
  <si>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</si>
  <si>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</si>
  <si>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</si>
  <si>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</si>
  <si>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</si>
  <si>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</si>
  <si>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</si>
  <si>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</si>
  <si>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</si>
  <si>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</si>
  <si>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</si>
  <si>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</si>
  <si>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</si>
  <si>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</si>
  <si>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</si>
  <si>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</si>
  <si>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</si>
  <si>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</si>
  <si>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</si>
  <si>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</si>
  <si>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</si>
  <si>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</si>
  <si>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</si>
  <si>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</si>
  <si>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</si>
  <si>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</si>
  <si>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</si>
  <si>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</si>
  <si>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</si>
  <si>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</si>
  <si>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</si>
  <si>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</si>
  <si>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</si>
  <si>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</si>
  <si>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</si>
  <si>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</si>
  <si>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</si>
  <si>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</si>
  <si>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</si>
  <si>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</si>
  <si>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</si>
  <si>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</si>
  <si>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</si>
  <si>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</si>
  <si>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</si>
  <si>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</si>
  <si>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</si>
  <si>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</si>
  <si>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</si>
  <si>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</si>
  <si>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</si>
  <si>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</si>
  <si>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</si>
  <si>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</si>
  <si>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</si>
  <si>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</si>
  <si>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</si>
  <si>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</si>
  <si>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</si>
  <si>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</si>
  <si>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</si>
  <si>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</si>
  <si>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</si>
  <si>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</si>
  <si>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</si>
  <si>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</si>
  <si>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</si>
  <si>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</si>
  <si>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</si>
  <si>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</si>
  <si>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</si>
  <si>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</si>
  <si>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</si>
  <si>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</si>
  <si>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</si>
  <si>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</si>
  <si>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</si>
  <si>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</si>
  <si>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</si>
  <si>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</si>
  <si>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</si>
  <si>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</si>
  <si>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</si>
  <si>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</si>
  <si>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</si>
  <si>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</si>
  <si>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</si>
  <si>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</si>
  <si>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</si>
  <si>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</si>
  <si>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</si>
  <si>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</si>
  <si>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</si>
  <si>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</si>
  <si>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</si>
  <si>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</si>
  <si>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</si>
  <si>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</si>
  <si>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</si>
  <si>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</si>
  <si>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</si>
  <si>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</si>
  <si>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</si>
  <si>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</si>
  <si>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</si>
  <si>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</si>
  <si>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</si>
  <si>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</si>
  <si>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</si>
  <si>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</si>
  <si>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</si>
  <si>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</si>
  <si>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</si>
  <si>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</si>
  <si>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</si>
  <si>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</si>
  <si>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</si>
  <si>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</si>
  <si>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</si>
  <si>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</si>
  <si>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</si>
  <si>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</si>
  <si>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</si>
  <si>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</si>
  <si>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</si>
  <si>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</si>
  <si>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</si>
  <si>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</si>
  <si>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</si>
  <si>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</si>
  <si>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</si>
  <si>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</si>
  <si>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</si>
  <si>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</si>
  <si>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</si>
  <si>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</si>
  <si>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</si>
  <si>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</si>
  <si>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</si>
  <si>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</si>
  <si>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</si>
  <si>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</si>
  <si>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</si>
  <si>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</si>
  <si>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</si>
  <si>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</si>
  <si>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</si>
  <si>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</si>
  <si>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</si>
  <si>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</si>
  <si>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</si>
  <si>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</si>
  <si>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</si>
  <si>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</si>
  <si>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</si>
  <si>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</si>
  <si>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</si>
  <si>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</si>
  <si>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</si>
  <si>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</si>
  <si>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</si>
  <si>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</si>
  <si>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</si>
  <si>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</si>
  <si>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</si>
  <si>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</si>
  <si>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</si>
  <si>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</si>
  <si>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</si>
  <si>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</si>
  <si>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</si>
  <si>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</si>
  <si>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</si>
  <si>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</si>
  <si>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</si>
  <si>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</si>
  <si>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</si>
  <si>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</si>
  <si>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</si>
  <si>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</si>
  <si>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</si>
  <si>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</si>
  <si>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</si>
  <si>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</si>
  <si>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</si>
  <si>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</si>
  <si>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</si>
  <si>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</si>
  <si>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</si>
  <si>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</si>
  <si>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</si>
  <si>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</si>
  <si>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</si>
  <si>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</si>
  <si>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</si>
  <si>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</si>
  <si>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</si>
  <si>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</si>
  <si>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</si>
  <si>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</si>
  <si>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</si>
  <si>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</si>
  <si>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</si>
  <si>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</si>
  <si>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</si>
  <si>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</si>
  <si>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</si>
  <si>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</si>
  <si>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</si>
  <si>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</si>
  <si>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</si>
  <si>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</si>
  <si>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</si>
  <si>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</si>
  <si>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</si>
  <si>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</si>
  <si>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</si>
  <si>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</si>
  <si>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</si>
  <si>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</si>
  <si>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</si>
  <si>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</si>
  <si>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</si>
  <si>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</si>
  <si>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</si>
  <si>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</si>
  <si>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</si>
  <si>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</si>
  <si>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</si>
  <si>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</si>
  <si>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</si>
  <si>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</si>
  <si>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</si>
  <si>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</si>
  <si>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</si>
  <si>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</si>
  <si>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</si>
  <si>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</si>
  <si>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</si>
  <si>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</si>
  <si>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</si>
  <si>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</si>
  <si>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</si>
  <si>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</si>
  <si>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</si>
  <si>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</si>
  <si>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</si>
  <si>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</si>
  <si>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</si>
  <si>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</si>
  <si>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</si>
  <si>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</si>
  <si>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</si>
  <si>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</si>
  <si>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</si>
  <si>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</si>
  <si>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</si>
  <si>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</si>
  <si>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</si>
  <si>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</si>
  <si>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</si>
  <si>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</si>
  <si>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</si>
  <si>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</si>
  <si>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</si>
  <si>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</si>
  <si>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</si>
  <si>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</si>
  <si>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</si>
  <si>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</si>
  <si>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</si>
  <si>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</si>
  <si>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</si>
  <si>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</si>
  <si>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</si>
  <si>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</si>
  <si>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</si>
  <si>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</si>
  <si>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</si>
  <si>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</si>
  <si>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</si>
  <si>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</si>
  <si>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</si>
  <si>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</si>
  <si>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</si>
  <si>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</si>
  <si>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</si>
  <si>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</si>
  <si>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</si>
  <si>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</si>
  <si>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</si>
  <si>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</si>
  <si>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</si>
  <si>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</si>
  <si>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</si>
  <si>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</si>
  <si>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</si>
  <si>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</si>
  <si>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</si>
  <si>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</si>
  <si>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</si>
  <si>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</si>
  <si>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</si>
  <si>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</si>
  <si>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</si>
  <si>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</si>
  <si>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</si>
  <si>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</si>
  <si>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</si>
  <si>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</si>
  <si>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</si>
  <si>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</si>
  <si>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</si>
  <si>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</si>
  <si>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</si>
  <si>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</si>
  <si>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</si>
  <si>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</si>
  <si>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</si>
  <si>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</si>
  <si>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</si>
  <si>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</si>
  <si>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</si>
  <si>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</si>
  <si>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</si>
  <si>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</si>
  <si>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</si>
  <si>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</si>
  <si>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</si>
  <si>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</si>
  <si>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</si>
  <si>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</si>
  <si>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</si>
  <si>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</si>
  <si>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</si>
  <si>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</si>
  <si>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</si>
  <si>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</si>
  <si>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</si>
  <si>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</si>
  <si>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</si>
  <si>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</si>
  <si>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</si>
  <si>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</si>
  <si>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</si>
  <si>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</si>
  <si>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</si>
  <si>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</si>
  <si>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</si>
  <si>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</si>
  <si>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</si>
  <si>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</si>
  <si>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</si>
  <si>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</si>
  <si>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</si>
  <si>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</si>
  <si>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</si>
  <si>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</si>
  <si>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</si>
  <si>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</si>
  <si>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</si>
  <si>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</si>
  <si>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</si>
  <si>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</si>
  <si>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</si>
  <si>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</si>
  <si>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</si>
  <si>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</si>
  <si>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</si>
  <si>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</si>
  <si>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</si>
  <si>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</si>
  <si>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</si>
  <si>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</si>
  <si>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</si>
  <si>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</si>
  <si>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</si>
  <si>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</si>
  <si>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</si>
  <si>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</si>
  <si>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</si>
  <si>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</si>
  <si>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</si>
  <si>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</si>
  <si>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</si>
  <si>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</si>
  <si>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</si>
  <si>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</si>
  <si>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</si>
  <si>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</si>
  <si>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</si>
  <si>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</si>
  <si>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</si>
  <si>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</si>
  <si>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</si>
  <si>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</si>
  <si>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</si>
  <si>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</si>
  <si>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</si>
  <si>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</si>
  <si>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</si>
  <si>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</si>
  <si>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</si>
  <si>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</si>
  <si>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</si>
  <si>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</si>
  <si>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</si>
  <si>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</si>
  <si>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</si>
  <si>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</si>
  <si>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</si>
  <si>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</si>
  <si>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</si>
  <si>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</si>
  <si>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</si>
  <si>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</si>
  <si>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</si>
  <si>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</si>
  <si>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</si>
  <si>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</si>
  <si>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</si>
  <si>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</si>
  <si>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</si>
  <si>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</si>
  <si>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</si>
  <si>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</si>
  <si>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</si>
  <si>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</si>
  <si>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</si>
  <si>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</si>
  <si>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</si>
  <si>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</si>
  <si>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</si>
  <si>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</si>
  <si>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</si>
  <si>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</si>
  <si>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</si>
  <si>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</si>
  <si>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</si>
  <si>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</si>
  <si>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</si>
  <si>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</si>
  <si>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</si>
  <si>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</si>
  <si>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</si>
  <si>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</si>
  <si>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</si>
  <si>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</si>
  <si>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</si>
  <si>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</si>
  <si>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</si>
  <si>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</si>
  <si>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</si>
  <si>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</si>
  <si>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</si>
  <si>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</si>
  <si>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</si>
  <si>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</si>
  <si>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</si>
  <si>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</si>
  <si>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</si>
  <si>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</si>
  <si>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</si>
  <si>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</si>
  <si>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</si>
  <si>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</si>
  <si>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</si>
  <si>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</si>
  <si>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</si>
  <si>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</si>
  <si>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</si>
  <si>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</si>
  <si>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</si>
  <si>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</si>
  <si>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</si>
  <si>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</si>
  <si>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</si>
  <si>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</si>
  <si>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</si>
  <si>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</si>
  <si>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</si>
  <si>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</si>
  <si>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</si>
  <si>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</si>
  <si>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</si>
  <si>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</si>
  <si>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</si>
  <si>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</si>
  <si>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</si>
  <si>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</si>
  <si>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</si>
  <si>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</si>
  <si>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</si>
  <si>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</si>
  <si>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</si>
  <si>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</si>
  <si>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</si>
  <si>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</si>
  <si>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</si>
  <si>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</si>
  <si>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</si>
  <si>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</si>
  <si>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</si>
  <si>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</si>
  <si>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</si>
  <si>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</si>
  <si>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</si>
  <si>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</si>
  <si>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</si>
  <si>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</si>
  <si>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</si>
  <si>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</si>
  <si>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</si>
  <si>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</si>
  <si>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</si>
  <si>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</si>
  <si>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</si>
  <si>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</si>
  <si>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</si>
  <si>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</si>
  <si>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</si>
  <si>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</si>
  <si>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</si>
  <si>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</si>
  <si>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</si>
  <si>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</si>
  <si>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</si>
  <si>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</si>
  <si>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</si>
  <si>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</si>
  <si>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</si>
  <si>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</si>
  <si>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</si>
  <si>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</si>
  <si>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</si>
  <si>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</si>
  <si>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</si>
  <si>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</si>
  <si>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</si>
  <si>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</si>
  <si>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</si>
  <si>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</si>
  <si>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</si>
  <si>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</si>
  <si>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</si>
  <si>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</si>
  <si>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</si>
  <si>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</si>
  <si>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</si>
  <si>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</si>
  <si>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</si>
  <si>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</si>
  <si>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</si>
  <si>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</si>
  <si>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</si>
  <si>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</si>
  <si>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</si>
  <si>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</si>
  <si>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</si>
  <si>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</si>
  <si>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</si>
  <si>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</si>
  <si>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</si>
  <si>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</si>
  <si>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</si>
  <si>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</si>
  <si>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</si>
  <si>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</si>
  <si>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</si>
  <si>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</si>
  <si>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</si>
  <si>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</si>
  <si>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</si>
  <si>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</si>
  <si>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</si>
  <si>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</si>
  <si>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</si>
  <si>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</si>
  <si>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</si>
  <si>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</si>
  <si>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</si>
  <si>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</si>
  <si>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</si>
  <si>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</si>
  <si>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</si>
  <si>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</si>
  <si>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</si>
  <si>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</si>
  <si>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</si>
  <si>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</si>
  <si>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</si>
  <si>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</si>
  <si>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</si>
  <si>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</si>
  <si>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</si>
  <si>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</si>
  <si>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</si>
  <si>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</si>
  <si>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</si>
  <si>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</si>
  <si>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</si>
  <si>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</si>
  <si>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</si>
  <si>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</si>
  <si>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</si>
  <si>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</si>
  <si>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</si>
  <si>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</si>
  <si>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</si>
  <si>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</si>
  <si>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</si>
  <si>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</si>
  <si>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</si>
  <si>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</si>
  <si>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</si>
  <si>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</si>
  <si>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</si>
  <si>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</si>
  <si>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</si>
  <si>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</si>
  <si>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</si>
  <si>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</si>
  <si>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</si>
  <si>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</si>
  <si>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</si>
  <si>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</si>
  <si>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</si>
  <si>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</si>
  <si>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</si>
  <si>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</si>
  <si>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</si>
  <si>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</si>
  <si>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</si>
  <si>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</si>
  <si>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</si>
  <si>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</si>
  <si>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</si>
  <si>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</si>
  <si>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</si>
  <si>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</si>
  <si>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</si>
  <si>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</si>
  <si>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</si>
  <si>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</si>
  <si>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</si>
  <si>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</si>
  <si>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</si>
  <si>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</si>
  <si>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</si>
  <si>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</si>
  <si>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</si>
  <si>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</si>
  <si>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</si>
  <si>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</si>
  <si>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</si>
  <si>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</si>
  <si>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</si>
  <si>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</si>
  <si>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</si>
  <si>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</si>
  <si>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</si>
  <si>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</si>
  <si>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</si>
  <si>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</si>
  <si>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</si>
  <si>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</si>
  <si>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</si>
  <si>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</si>
  <si>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</si>
  <si>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</si>
  <si>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</si>
  <si>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</si>
  <si>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</si>
  <si>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</si>
  <si>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</si>
  <si>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</si>
  <si>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</si>
  <si>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</si>
  <si>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</si>
  <si>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</si>
  <si>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</si>
  <si>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</si>
  <si>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</si>
  <si>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</si>
  <si>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</si>
  <si>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</si>
  <si>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</si>
  <si>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</si>
  <si>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</si>
  <si>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</si>
  <si>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</si>
  <si>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</si>
  <si>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</si>
  <si>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</si>
  <si>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</si>
  <si>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</si>
  <si>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</si>
  <si>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</si>
  <si>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</si>
  <si>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</si>
  <si>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</si>
  <si>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</si>
  <si>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</si>
  <si>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</si>
  <si>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</si>
  <si>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</si>
  <si>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</si>
  <si>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</si>
  <si>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</si>
  <si>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</si>
  <si>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</si>
  <si>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</si>
  <si>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</si>
  <si>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</si>
  <si>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</si>
  <si>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</si>
  <si>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</si>
  <si>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</si>
  <si>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</si>
  <si>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</si>
  <si>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</si>
  <si>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</si>
  <si>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</si>
  <si>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</si>
  <si>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</si>
  <si>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</si>
  <si>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</si>
  <si>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</si>
  <si>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</si>
  <si>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</si>
  <si>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</si>
  <si>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</si>
  <si>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</si>
  <si>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</si>
  <si>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</si>
  <si>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</si>
  <si>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</si>
  <si>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</si>
  <si>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</si>
  <si>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</si>
  <si>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</si>
  <si>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</si>
  <si>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</si>
  <si>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</si>
  <si>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</si>
  <si>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</si>
  <si>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</si>
  <si>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</si>
  <si>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</si>
  <si>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</si>
  <si>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</si>
  <si>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</si>
  <si>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</si>
  <si>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</si>
  <si>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</si>
  <si>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</si>
  <si>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</si>
  <si>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</si>
  <si>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</si>
  <si>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</si>
  <si>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</si>
  <si>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</si>
  <si>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</si>
  <si>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</si>
  <si>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</si>
  <si>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</si>
  <si>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</si>
  <si>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</si>
  <si>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</si>
  <si>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</si>
  <si>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</si>
  <si>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</si>
  <si>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</si>
  <si>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</si>
  <si>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</si>
  <si>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</si>
  <si>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</si>
  <si>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</si>
  <si>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</si>
  <si>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</si>
  <si>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</si>
  <si>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</si>
  <si>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</si>
  <si>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</si>
  <si>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</si>
  <si>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</si>
  <si>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</si>
  <si>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</si>
  <si>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</si>
  <si>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</si>
  <si>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</si>
  <si>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</si>
  <si>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</si>
  <si>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</si>
  <si>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</si>
  <si>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</si>
  <si>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</si>
  <si>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</si>
  <si>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</si>
  <si>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</si>
  <si>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</si>
  <si>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</si>
  <si>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</si>
  <si>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</si>
  <si>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</si>
  <si>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</si>
  <si>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</si>
  <si>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</si>
  <si>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</si>
  <si>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</si>
  <si>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</si>
  <si>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</si>
  <si>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</si>
  <si>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</si>
  <si>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</si>
  <si>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</si>
  <si>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</si>
  <si>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</si>
  <si>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</si>
  <si>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</si>
  <si>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</si>
  <si>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</si>
  <si>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</si>
  <si>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</si>
  <si>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</si>
  <si>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</si>
  <si>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</si>
  <si>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</si>
  <si>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</si>
  <si>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</si>
  <si>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</si>
  <si>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</si>
  <si>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</si>
  <si>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</si>
  <si>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</si>
  <si>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</si>
  <si>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</si>
  <si>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</si>
  <si>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</si>
  <si>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</si>
  <si>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</si>
  <si>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</si>
  <si>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</si>
  <si>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</si>
  <si>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</si>
  <si>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</si>
  <si>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</si>
  <si>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</si>
  <si>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</si>
  <si>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</si>
  <si>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</si>
  <si>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</si>
  <si>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</si>
  <si>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</si>
  <si>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</si>
  <si>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</si>
  <si>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</si>
  <si>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</si>
  <si>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</si>
  <si>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</si>
  <si>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</si>
  <si>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</si>
  <si>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</si>
  <si>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</si>
  <si>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</si>
  <si>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</si>
  <si>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</si>
  <si>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</si>
  <si>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</si>
  <si>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</si>
  <si>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</si>
  <si>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</si>
  <si>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</si>
  <si>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</si>
  <si>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</si>
  <si>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</si>
  <si>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</si>
  <si>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</si>
  <si>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</si>
  <si>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</si>
  <si>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</si>
  <si>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</si>
  <si>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</si>
  <si>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</si>
  <si>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</si>
  <si>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</si>
  <si>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</si>
  <si>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</si>
  <si>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</si>
  <si>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</si>
  <si>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</si>
  <si>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</si>
  <si>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</si>
  <si>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</si>
  <si>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</si>
  <si>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</si>
  <si>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</si>
  <si>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</si>
  <si>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</si>
  <si>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</si>
  <si>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</si>
  <si>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</si>
  <si>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</si>
  <si>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</si>
  <si>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</si>
  <si>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</si>
  <si>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</si>
  <si>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</si>
  <si>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</si>
  <si>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</si>
  <si>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</si>
  <si>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</si>
  <si>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</si>
  <si>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</si>
  <si>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</si>
  <si>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</si>
  <si>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</si>
  <si>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</si>
  <si>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</si>
  <si>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</si>
  <si>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</si>
  <si>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</si>
  <si>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</si>
  <si>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</si>
  <si>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</si>
  <si>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</si>
  <si>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</si>
  <si>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</si>
  <si>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</si>
  <si>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</si>
  <si>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</si>
  <si>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</si>
  <si>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</si>
  <si>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</si>
  <si>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</si>
  <si>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</si>
  <si>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</si>
  <si>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</si>
  <si>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</si>
  <si>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</si>
  <si>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</si>
  <si>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</si>
  <si>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</si>
  <si>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</si>
  <si>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</si>
  <si>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</si>
  <si>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</si>
  <si>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</si>
  <si>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</si>
  <si>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</si>
  <si>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</si>
  <si>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</si>
  <si>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</si>
  <si>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</si>
  <si>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</si>
  <si>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</si>
  <si>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</si>
  <si>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</si>
  <si>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</si>
  <si>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</si>
  <si>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</si>
  <si>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</si>
  <si>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</si>
  <si>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</si>
  <si>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</si>
  <si>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</si>
  <si>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</si>
  <si>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</si>
  <si>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</si>
  <si>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</si>
  <si>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</si>
  <si>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</si>
  <si>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</si>
  <si>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</si>
  <si>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</si>
  <si>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</si>
  <si>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</si>
  <si>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</si>
  <si>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</si>
  <si>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</si>
  <si>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</si>
  <si>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</si>
  <si>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</si>
  <si>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</si>
  <si>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</si>
  <si>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</si>
  <si>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</si>
  <si>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</si>
  <si>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</si>
  <si>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</si>
  <si>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</si>
  <si>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</si>
  <si>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</si>
  <si>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</si>
  <si>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</si>
  <si>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</si>
  <si>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</si>
  <si>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</si>
  <si>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</si>
  <si>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</si>
  <si>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</si>
  <si>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</si>
  <si>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</si>
  <si>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</si>
  <si>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</si>
  <si>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</si>
  <si>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</si>
  <si>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</si>
  <si>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</si>
  <si>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</si>
  <si>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</si>
  <si>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</si>
  <si>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</si>
  <si>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</si>
  <si>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</si>
  <si>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</si>
  <si>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</si>
  <si>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</si>
  <si>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</si>
  <si>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</si>
  <si>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</si>
  <si>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</si>
  <si>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</si>
  <si>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</si>
  <si>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</si>
  <si>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</si>
  <si>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</si>
  <si>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</si>
  <si>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</si>
  <si>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</si>
  <si>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</si>
  <si>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</si>
  <si>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</si>
  <si>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</si>
  <si>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</si>
  <si>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</si>
  <si>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</si>
  <si>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</si>
  <si>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</si>
  <si>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</si>
  <si>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</si>
  <si>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</si>
  <si>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</si>
  <si>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</si>
  <si>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</si>
  <si>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</si>
  <si>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</si>
  <si>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</si>
  <si>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</si>
  <si>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</si>
  <si>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</si>
  <si>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</si>
  <si>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</si>
  <si>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</si>
  <si>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</si>
  <si>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</si>
  <si>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</si>
  <si>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</si>
  <si>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</si>
  <si>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</si>
  <si>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</si>
  <si>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</si>
  <si>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</si>
  <si>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</si>
  <si>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</si>
  <si>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</si>
  <si>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</si>
  <si>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</si>
  <si>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</si>
  <si>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</si>
  <si>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</si>
  <si>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</si>
  <si>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</si>
  <si>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</si>
  <si>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</si>
  <si>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</si>
  <si>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</si>
  <si>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</si>
  <si>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</si>
  <si>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</si>
  <si>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</si>
  <si>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</si>
  <si>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</si>
  <si>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</si>
  <si>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</si>
  <si>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</si>
  <si>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</si>
  <si>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</si>
  <si>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</si>
  <si>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</si>
  <si>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</si>
  <si>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</si>
  <si>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</si>
  <si>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</si>
  <si>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</si>
  <si>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</si>
  <si>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</si>
  <si>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</si>
  <si>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</si>
  <si>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</si>
  <si>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</si>
  <si>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</si>
  <si>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</si>
  <si>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</si>
  <si>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</si>
  <si>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</si>
  <si>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</si>
  <si>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</si>
  <si>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</si>
  <si>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</si>
  <si>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</si>
  <si>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</si>
  <si>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</si>
  <si>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</si>
  <si>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</si>
  <si>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</si>
  <si>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</si>
  <si>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</si>
  <si>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</si>
  <si>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</si>
  <si>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</si>
  <si>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</si>
  <si>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</si>
  <si>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</si>
  <si>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</si>
  <si>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</si>
  <si>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</si>
  <si>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</si>
  <si>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</si>
  <si>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</si>
  <si>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</si>
  <si>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</si>
  <si>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</si>
  <si>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</si>
  <si>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</si>
  <si>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</si>
  <si>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</si>
  <si>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</si>
  <si>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</si>
  <si>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</si>
  <si>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</si>
  <si>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</si>
  <si>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</si>
  <si>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</si>
  <si>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</si>
  <si>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</si>
  <si>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</si>
  <si>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</si>
  <si>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</si>
  <si>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</si>
  <si>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</si>
  <si>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</si>
  <si>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</si>
  <si>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</si>
  <si>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</si>
  <si>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</si>
  <si>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</si>
  <si>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</si>
  <si>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</si>
  <si>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</si>
  <si>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</si>
  <si>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</si>
  <si>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</si>
  <si>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</si>
  <si>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</si>
  <si>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</si>
  <si>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</si>
  <si>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</si>
  <si>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</si>
  <si>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</si>
  <si>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</si>
  <si>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</si>
  <si>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</si>
  <si>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</si>
  <si>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</si>
  <si>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</si>
  <si>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</si>
  <si>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</si>
  <si>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</si>
  <si>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</si>
  <si>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</si>
  <si>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</si>
  <si>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</si>
  <si>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</si>
  <si>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</si>
  <si>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</si>
  <si>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</si>
  <si>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</si>
  <si>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</si>
  <si>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</si>
  <si>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</si>
  <si>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</si>
  <si>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</si>
  <si>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</si>
  <si>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</si>
  <si>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</si>
  <si>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</si>
  <si>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</si>
  <si>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</si>
  <si>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</si>
  <si>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</si>
  <si>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</si>
  <si>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</si>
  <si>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</si>
  <si>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</si>
  <si>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</si>
  <si>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</si>
  <si>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</si>
  <si>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</si>
  <si>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</si>
  <si>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</si>
  <si>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</si>
  <si>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</si>
  <si>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</si>
  <si>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</si>
  <si>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</si>
  <si>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</si>
  <si>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</si>
  <si>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</si>
  <si>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</si>
  <si>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</si>
  <si>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</si>
  <si>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</si>
  <si>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</si>
  <si>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</si>
  <si>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</si>
  <si>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</si>
  <si>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</si>
  <si>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</si>
  <si>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</si>
  <si>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</si>
  <si>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</si>
  <si>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</si>
  <si>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</si>
  <si>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</si>
  <si>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</si>
  <si>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</si>
  <si>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</si>
  <si>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</si>
  <si>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</si>
  <si>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</si>
  <si>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</si>
  <si>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</si>
  <si>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</si>
  <si>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</si>
  <si>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</si>
  <si>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</si>
  <si>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</si>
  <si>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</si>
  <si>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</si>
  <si>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</si>
  <si>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</si>
  <si>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</si>
  <si>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</si>
  <si>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</si>
  <si>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</si>
  <si>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</si>
  <si>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</si>
  <si>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</si>
  <si>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</si>
  <si>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</si>
  <si>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</si>
  <si>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</si>
  <si>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</si>
  <si>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</si>
  <si>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</si>
  <si>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</si>
  <si>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</si>
  <si>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</si>
  <si>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</si>
  <si>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</si>
  <si>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</si>
  <si>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</si>
  <si>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</si>
  <si>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</si>
  <si>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</si>
  <si>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</si>
  <si>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</si>
  <si>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</si>
  <si>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</si>
  <si>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</si>
  <si>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</si>
  <si>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</si>
  <si>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</si>
  <si>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</si>
  <si>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</si>
  <si>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</si>
  <si>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</si>
  <si>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</si>
  <si>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</si>
  <si>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</si>
  <si>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</si>
  <si>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</si>
  <si>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</si>
  <si>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</si>
  <si>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</si>
  <si>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</si>
  <si>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</si>
  <si>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</si>
  <si>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</si>
  <si>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</si>
  <si>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</si>
  <si>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</si>
  <si>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</si>
  <si>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</si>
  <si>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</si>
  <si>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</si>
  <si>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</si>
  <si>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</si>
  <si>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</si>
  <si>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</si>
  <si>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</si>
  <si>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</si>
  <si>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</si>
  <si>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</si>
  <si>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</si>
  <si>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</si>
  <si>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</si>
  <si>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</si>
  <si>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</si>
  <si>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</si>
  <si>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</si>
  <si>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</si>
  <si>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</si>
  <si>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</si>
  <si>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</si>
  <si>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</si>
  <si>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</si>
  <si>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</si>
  <si>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</si>
  <si>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</si>
  <si>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</si>
  <si>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</si>
  <si>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</si>
  <si>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</si>
  <si>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</si>
  <si>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</si>
  <si>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</si>
  <si>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</si>
  <si>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</si>
  <si>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</si>
  <si>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</si>
  <si>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</si>
  <si>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</si>
  <si>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</si>
  <si>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</si>
  <si>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</si>
  <si>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</si>
  <si>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</si>
  <si>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</si>
  <si>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</si>
  <si>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</si>
  <si>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</si>
  <si>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</si>
  <si>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</si>
  <si>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</si>
  <si>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</si>
  <si>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</si>
  <si>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</si>
  <si>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</si>
  <si>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</si>
  <si>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</si>
  <si>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</si>
  <si>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</si>
  <si>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</si>
  <si>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</si>
  <si>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</si>
  <si>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</si>
  <si>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</si>
  <si>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</si>
  <si>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</si>
  <si>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</si>
  <si>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</si>
  <si>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</si>
  <si>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</si>
  <si>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</si>
  <si>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</si>
  <si>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</si>
  <si>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</si>
  <si>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</si>
  <si>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</si>
  <si>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</si>
  <si>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</si>
  <si>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</si>
  <si>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</si>
  <si>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</si>
  <si>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</si>
  <si>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</si>
  <si>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</si>
  <si>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</si>
  <si>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</si>
  <si>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</si>
  <si>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</si>
  <si>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</si>
  <si>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</si>
  <si>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</si>
  <si>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</si>
  <si>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</si>
  <si>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</si>
  <si>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</si>
  <si>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</si>
  <si>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</si>
  <si>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</si>
  <si>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</si>
  <si>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</si>
  <si>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</si>
  <si>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</si>
  <si>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</si>
  <si>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</si>
  <si>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</si>
  <si>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</si>
  <si>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</si>
  <si>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</si>
  <si>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</si>
  <si>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</si>
  <si>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</si>
  <si>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</si>
  <si>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</si>
  <si>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</si>
  <si>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</si>
  <si>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</si>
  <si>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</si>
  <si>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</si>
  <si>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</si>
  <si>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</si>
  <si>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</si>
  <si>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</si>
  <si>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</si>
  <si>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</si>
  <si>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</si>
  <si>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</si>
  <si>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</si>
  <si>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</si>
  <si>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</si>
  <si>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</si>
  <si>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</si>
  <si>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</si>
  <si>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</si>
  <si>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</si>
  <si>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</si>
  <si>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</si>
  <si>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</si>
  <si>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</si>
  <si>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</si>
  <si>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</si>
  <si>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</si>
  <si>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</si>
  <si>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</si>
  <si>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</si>
  <si>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</si>
  <si>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</si>
  <si>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</si>
  <si>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</si>
  <si>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</si>
  <si>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</si>
  <si>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</si>
  <si>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</si>
  <si>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</si>
  <si>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</si>
  <si>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</si>
  <si>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</si>
  <si>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</si>
  <si>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</si>
  <si>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</si>
  <si>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</si>
  <si>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</si>
  <si>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</si>
  <si>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</si>
  <si>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</si>
  <si>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</si>
  <si>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</si>
  <si>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</si>
  <si>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</si>
  <si>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</si>
  <si>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</si>
  <si>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</si>
  <si>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</si>
  <si>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</si>
  <si>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</si>
  <si>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</si>
  <si>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</si>
  <si>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</si>
  <si>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</si>
  <si>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</si>
  <si>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</si>
  <si>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</si>
  <si>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</si>
  <si>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</si>
  <si>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</si>
  <si>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</si>
  <si>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</si>
  <si>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</si>
  <si>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</si>
  <si>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</si>
  <si>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</si>
  <si>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</si>
  <si>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</si>
  <si>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</si>
  <si>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</si>
  <si>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</si>
  <si>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</si>
  <si>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</si>
  <si>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</si>
  <si>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</si>
  <si>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</si>
  <si>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</si>
  <si>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</si>
  <si>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</si>
  <si>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</si>
  <si>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</si>
  <si>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</si>
  <si>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</si>
  <si>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</si>
  <si>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</si>
  <si>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</si>
  <si>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</si>
  <si>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</si>
  <si>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</si>
  <si>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</si>
  <si>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</si>
  <si>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</si>
  <si>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</si>
  <si>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</si>
  <si>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</si>
  <si>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</si>
  <si>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</si>
  <si>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</si>
  <si>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</si>
  <si>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</si>
  <si>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</si>
  <si>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</si>
  <si>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</si>
  <si>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</si>
  <si>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</si>
  <si>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</si>
  <si>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</si>
  <si>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</si>
  <si>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</si>
  <si>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</si>
  <si>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</si>
  <si>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</si>
  <si>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</si>
  <si>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</si>
  <si>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</si>
  <si>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</si>
  <si>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</si>
  <si>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</si>
  <si>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</si>
  <si>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</si>
  <si>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</si>
  <si>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</si>
  <si>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</si>
  <si>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</si>
  <si>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</si>
  <si>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</si>
  <si>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</si>
  <si>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</si>
  <si>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</si>
  <si>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</si>
  <si>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</si>
  <si>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</si>
  <si>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</si>
  <si>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</si>
  <si>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</si>
  <si>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</si>
  <si>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</si>
  <si>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</si>
  <si>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</si>
  <si>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</si>
  <si>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</si>
  <si>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</si>
  <si>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</si>
  <si>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</si>
  <si>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</si>
  <si>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</si>
  <si>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</si>
  <si>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</si>
  <si>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</si>
  <si>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</si>
  <si>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</si>
  <si>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</si>
  <si>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</si>
  <si>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</si>
  <si>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</si>
  <si>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</si>
  <si>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</si>
  <si>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</si>
  <si>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</si>
  <si>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</si>
  <si>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</si>
  <si>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</si>
  <si>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</si>
  <si>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</si>
  <si>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</si>
  <si>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</si>
  <si>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</si>
  <si>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</si>
  <si>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</si>
  <si>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</si>
  <si>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</si>
  <si>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</si>
  <si>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</si>
  <si>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</si>
  <si>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</si>
  <si>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</si>
  <si>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</si>
  <si>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</si>
  <si>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</si>
  <si>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</si>
  <si>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</si>
  <si>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</si>
  <si>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</si>
  <si>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</si>
  <si>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</si>
  <si>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</si>
  <si>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</si>
  <si>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</si>
  <si>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</si>
  <si>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</si>
  <si>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</si>
  <si>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</si>
  <si>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</si>
  <si>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</si>
  <si>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</si>
  <si>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</si>
  <si>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</si>
  <si>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</si>
  <si>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</si>
  <si>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</si>
  <si>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</si>
  <si>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</si>
  <si>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</si>
  <si>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</si>
  <si>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</si>
  <si>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</si>
  <si>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</si>
  <si>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</si>
  <si>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</si>
  <si>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</si>
  <si>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</si>
  <si>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</si>
  <si>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</si>
  <si>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</si>
  <si>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</si>
  <si>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</si>
  <si>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</si>
  <si>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</si>
  <si>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</si>
  <si>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</si>
  <si>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</si>
  <si>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</si>
  <si>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</si>
  <si>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</si>
  <si>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</si>
  <si>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</si>
  <si>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</si>
  <si>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</si>
  <si>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</si>
  <si>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</si>
  <si>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</si>
  <si>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</si>
  <si>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</si>
  <si>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</si>
  <si>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</si>
  <si>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</si>
  <si>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</si>
  <si>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</si>
  <si>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</si>
  <si>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</si>
  <si>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</si>
  <si>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</si>
  <si>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</si>
  <si>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</si>
  <si>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</si>
  <si>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</si>
  <si>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</si>
  <si>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</si>
  <si>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</si>
  <si>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</si>
  <si>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</si>
  <si>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</si>
  <si>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</si>
  <si>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</si>
  <si>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</si>
  <si>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</si>
  <si>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</si>
  <si>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</si>
  <si>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</si>
  <si>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</si>
  <si>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</si>
  <si>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</si>
  <si>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</si>
  <si>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</si>
  <si>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</si>
  <si>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</si>
  <si>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</si>
  <si>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</si>
  <si>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</si>
  <si>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</si>
  <si>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</si>
  <si>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</si>
  <si>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</si>
  <si>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</si>
  <si>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</si>
  <si>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</si>
  <si>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</si>
  <si>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</si>
  <si>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</si>
  <si>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</si>
  <si>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</si>
  <si>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</si>
  <si>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</si>
  <si>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</si>
  <si>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</si>
  <si>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</si>
  <si>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</si>
  <si>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</si>
  <si>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</si>
  <si>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</si>
  <si>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</si>
  <si>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</si>
  <si>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</si>
  <si>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</si>
  <si>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</si>
  <si>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</si>
  <si>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</si>
  <si>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</si>
  <si>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</si>
  <si>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</si>
  <si>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</si>
  <si>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</si>
  <si>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</si>
  <si>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</si>
  <si>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</si>
  <si>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</si>
  <si>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</si>
  <si>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</si>
  <si>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</si>
  <si>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</si>
  <si>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</si>
  <si>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</si>
  <si>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</si>
  <si>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</si>
  <si>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</si>
  <si>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</si>
  <si>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</si>
  <si>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</si>
  <si>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</si>
  <si>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</si>
  <si>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</si>
  <si>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</si>
  <si>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</si>
  <si>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</si>
  <si>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</si>
  <si>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</si>
  <si>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</si>
  <si>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</si>
  <si>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</si>
  <si>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</si>
  <si>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</si>
  <si>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</si>
  <si>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</si>
  <si>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</si>
  <si>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</si>
  <si>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</si>
  <si>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</si>
  <si>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</si>
  <si>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</si>
  <si>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</si>
  <si>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</si>
  <si>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</si>
  <si>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</si>
  <si>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</si>
  <si>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</si>
  <si>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</si>
  <si>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</si>
  <si>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</si>
  <si>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</si>
  <si>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</si>
  <si>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</si>
  <si>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</si>
  <si>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</si>
  <si>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</si>
  <si>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</si>
  <si>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</si>
  <si>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</si>
  <si>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</si>
  <si>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</si>
  <si>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</si>
  <si>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</si>
  <si>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</si>
  <si>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</si>
  <si>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</si>
  <si>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</si>
  <si>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</si>
  <si>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</si>
  <si>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</si>
  <si>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</si>
  <si>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</si>
  <si>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</si>
  <si>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</si>
  <si>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</si>
  <si>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</si>
  <si>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</si>
  <si>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</si>
  <si>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</si>
  <si>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</si>
  <si>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</si>
  <si>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</si>
  <si>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</si>
  <si>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</si>
  <si>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</si>
  <si>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</si>
  <si>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</si>
  <si>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</si>
  <si>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</si>
  <si>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</si>
  <si>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</si>
  <si>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</si>
  <si>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</si>
  <si>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</si>
  <si>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</si>
  <si>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</si>
  <si>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</si>
  <si>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</si>
  <si>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</si>
  <si>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</si>
  <si>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</si>
  <si>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</si>
  <si>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</si>
  <si>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</si>
  <si>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</si>
  <si>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</si>
  <si>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</si>
  <si>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</si>
  <si>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</si>
  <si>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</si>
  <si>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</si>
  <si>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</si>
  <si>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</si>
  <si>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</si>
  <si>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</si>
  <si>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</si>
  <si>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</si>
  <si>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</si>
  <si>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</si>
  <si>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</si>
  <si>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</si>
  <si>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</si>
  <si>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</si>
  <si>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</si>
  <si>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</si>
  <si>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</si>
  <si>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</si>
  <si>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</si>
  <si>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</si>
  <si>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</si>
  <si>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</si>
  <si>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</si>
  <si>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</si>
  <si>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</si>
  <si>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</si>
  <si>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</si>
  <si>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</si>
  <si>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</si>
  <si>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</si>
  <si>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</si>
  <si>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</si>
  <si>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</si>
  <si>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</si>
  <si>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</si>
  <si>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</si>
  <si>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</si>
  <si>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</si>
  <si>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</si>
  <si>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</si>
  <si>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</si>
  <si>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</si>
  <si>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</si>
  <si>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</si>
  <si>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</si>
  <si>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</si>
  <si>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</si>
  <si>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</si>
  <si>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</si>
  <si>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</si>
  <si>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</si>
  <si>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</si>
  <si>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</si>
  <si>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</si>
  <si>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</si>
  <si>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</si>
  <si>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</si>
  <si>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</si>
  <si>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</si>
  <si>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</si>
  <si>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</si>
  <si>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</si>
  <si>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</si>
  <si>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</si>
  <si>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</si>
  <si>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</si>
  <si>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</si>
  <si>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</si>
  <si>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</si>
  <si>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</si>
  <si>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</si>
  <si>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</si>
  <si>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</si>
  <si>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</si>
  <si>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</si>
  <si>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</si>
  <si>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</si>
  <si>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</si>
  <si>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</si>
  <si>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</si>
  <si>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</si>
  <si>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</si>
  <si>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</si>
  <si>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</si>
  <si>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</si>
  <si>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</si>
  <si>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</si>
  <si>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</si>
  <si>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</si>
  <si>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</si>
  <si>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</si>
  <si>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</si>
  <si>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</si>
  <si>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</si>
  <si>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</si>
  <si>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</si>
  <si>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</si>
  <si>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</si>
  <si>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</si>
  <si>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</si>
  <si>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</si>
  <si>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</si>
  <si>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</si>
  <si>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</si>
  <si>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</si>
  <si>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</si>
  <si>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</si>
  <si>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</si>
  <si>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</si>
  <si>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</si>
  <si>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</si>
  <si>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</si>
  <si>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</si>
  <si>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</si>
  <si>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</si>
  <si>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</si>
  <si>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</si>
  <si>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</si>
  <si>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</si>
  <si>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</si>
  <si>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</si>
  <si>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</si>
  <si>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</si>
  <si>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</si>
  <si>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</si>
  <si>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</si>
  <si>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</si>
  <si>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</si>
  <si>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</si>
  <si>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</si>
  <si>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</si>
  <si>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</si>
  <si>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</si>
  <si>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</si>
  <si>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</si>
  <si>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</si>
  <si>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</si>
  <si>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</si>
  <si>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</si>
  <si>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</si>
  <si>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</si>
  <si>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</si>
  <si>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</si>
  <si>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</si>
  <si>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</si>
  <si>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</si>
  <si>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</si>
  <si>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</si>
  <si>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</si>
  <si>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</si>
  <si>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</si>
  <si>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</si>
  <si>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</si>
  <si>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</si>
  <si>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</si>
  <si>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</si>
  <si>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</si>
  <si>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</si>
  <si>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</si>
  <si>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</si>
  <si>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</si>
  <si>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</si>
  <si>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</si>
  <si>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</si>
  <si>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</si>
  <si>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</si>
  <si>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</si>
  <si>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</si>
  <si>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</si>
  <si>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</si>
  <si>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</si>
  <si>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</si>
  <si>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</si>
  <si>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</si>
  <si>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</si>
  <si>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</si>
  <si>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</si>
  <si>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</si>
  <si>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</si>
  <si>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</si>
  <si>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</si>
  <si>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</si>
  <si>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</si>
  <si>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</si>
  <si>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</si>
  <si>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</si>
  <si>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</si>
  <si>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</si>
  <si>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</si>
  <si>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</si>
  <si>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</si>
  <si>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</si>
  <si>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</si>
  <si>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</si>
  <si>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</si>
  <si>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</si>
  <si>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</si>
  <si>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</si>
  <si>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</si>
  <si>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</si>
  <si>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</si>
  <si>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</si>
  <si>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</si>
  <si>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</si>
  <si>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</si>
  <si>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</si>
  <si>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</si>
  <si>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</si>
  <si>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</si>
  <si>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</si>
  <si>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</si>
  <si>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</si>
  <si>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</si>
  <si>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</si>
  <si>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</si>
  <si>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</si>
  <si>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</si>
  <si>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</si>
  <si>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</si>
  <si>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</si>
  <si>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</si>
  <si>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</si>
  <si>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</si>
  <si>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</si>
  <si>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</si>
  <si>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</si>
  <si>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</si>
  <si>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</si>
  <si>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</si>
  <si>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</si>
  <si>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</si>
  <si>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</si>
  <si>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</si>
  <si>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</si>
  <si>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</si>
  <si>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</si>
  <si>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</si>
  <si>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</si>
  <si>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</si>
  <si>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</si>
  <si>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</si>
  <si>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</si>
  <si>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</si>
  <si>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</si>
  <si>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</si>
  <si>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</si>
  <si>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</si>
  <si>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</si>
  <si>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</si>
  <si>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</si>
  <si>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</si>
  <si>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</si>
  <si>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</si>
  <si>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</si>
  <si>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</si>
  <si>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</si>
  <si>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</si>
  <si>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</si>
  <si>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</si>
  <si>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</si>
  <si>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</si>
  <si>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</si>
  <si>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</si>
  <si>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</si>
  <si>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</si>
  <si>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</si>
  <si>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</si>
  <si>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</si>
  <si>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</si>
  <si>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</si>
  <si>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</si>
  <si>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</si>
  <si>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</si>
  <si>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</si>
  <si>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</si>
  <si>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</si>
  <si>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</si>
  <si>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</si>
  <si>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</si>
  <si>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</si>
  <si>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</si>
  <si>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</si>
  <si>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</si>
  <si>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</si>
  <si>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</si>
  <si>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</si>
  <si>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</si>
  <si>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</si>
  <si>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</si>
  <si>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</si>
  <si>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</si>
  <si>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</si>
  <si>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</si>
  <si>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</si>
  <si>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</si>
  <si>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</si>
  <si>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</si>
  <si>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</si>
  <si>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</si>
  <si>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</si>
  <si>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</si>
  <si>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</si>
  <si>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</si>
  <si>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</si>
  <si>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</si>
  <si>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</si>
  <si>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</si>
  <si>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</si>
  <si>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</si>
  <si>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</si>
  <si>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</si>
  <si>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</si>
  <si>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</si>
  <si>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</si>
  <si>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</si>
  <si>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</si>
  <si>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</si>
  <si>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</si>
  <si>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</si>
  <si>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</si>
  <si>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</si>
  <si>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</si>
  <si>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</si>
  <si>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</si>
  <si>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</si>
  <si>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</si>
  <si>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</si>
  <si>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</si>
  <si>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</si>
  <si>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</si>
  <si>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</si>
  <si>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</si>
  <si>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</si>
  <si>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</si>
  <si>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</si>
  <si>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</si>
  <si>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</si>
  <si>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</si>
  <si>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</si>
  <si>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</si>
  <si>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</si>
  <si>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</si>
  <si>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</si>
  <si>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</si>
  <si>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</si>
  <si>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</si>
  <si>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</si>
  <si>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</si>
  <si>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</si>
  <si>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</si>
  <si>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</si>
  <si>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</si>
  <si>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</si>
  <si>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</si>
  <si>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</si>
  <si>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</si>
  <si>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</si>
  <si>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</si>
  <si>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</si>
  <si>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</si>
  <si>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</si>
  <si>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</si>
  <si>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</si>
  <si>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</si>
  <si>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</si>
  <si>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</si>
  <si>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</si>
  <si>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</si>
  <si>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</si>
  <si>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</si>
  <si>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</si>
  <si>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</si>
  <si>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</si>
  <si>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</si>
  <si>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</si>
  <si>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</si>
  <si>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</si>
  <si>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</si>
  <si>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</si>
  <si>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</si>
  <si>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</si>
  <si>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</si>
  <si>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</si>
  <si>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</si>
  <si>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</si>
  <si>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</si>
  <si>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</si>
  <si>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</si>
  <si>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</si>
  <si>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</si>
  <si>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</si>
  <si>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</si>
  <si>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</si>
  <si>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</si>
  <si>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</si>
  <si>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</si>
  <si>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</si>
  <si>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</si>
  <si>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</si>
  <si>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</si>
  <si>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</si>
  <si>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</si>
  <si>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</si>
  <si>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</si>
  <si>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</si>
  <si>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</si>
  <si>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</si>
  <si>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</si>
  <si>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</si>
  <si>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</si>
  <si>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</si>
  <si>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</si>
  <si>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</si>
  <si>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</si>
  <si>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</si>
  <si>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</si>
  <si>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</si>
  <si>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</si>
  <si>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</si>
  <si>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</si>
  <si>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</si>
  <si>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</si>
  <si>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</si>
  <si>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</si>
  <si>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</si>
  <si>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</si>
  <si>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</si>
  <si>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</si>
  <si>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</si>
  <si>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</si>
  <si>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</si>
  <si>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</si>
  <si>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</si>
  <si>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</si>
  <si>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</si>
  <si>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</si>
  <si>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</si>
  <si>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</si>
  <si>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</si>
  <si>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</si>
  <si>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</si>
  <si>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</si>
  <si>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</si>
  <si>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</si>
  <si>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</si>
  <si>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</si>
  <si>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</si>
  <si>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</si>
  <si>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</si>
  <si>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</si>
  <si>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</si>
  <si>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</si>
  <si>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</si>
  <si>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</si>
  <si>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</si>
  <si>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</si>
  <si>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</si>
  <si>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</si>
  <si>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</si>
  <si>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</si>
  <si>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</si>
  <si>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</si>
  <si>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</si>
  <si>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</si>
  <si>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</si>
  <si>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</si>
  <si>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</si>
  <si>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</si>
  <si>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</si>
  <si>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</si>
  <si>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</si>
  <si>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</si>
  <si>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</si>
  <si>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</si>
  <si>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</si>
  <si>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</si>
  <si>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</si>
  <si>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</si>
  <si>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</si>
  <si>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</si>
  <si>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</si>
  <si>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</si>
  <si>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</si>
  <si>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</si>
  <si>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</si>
  <si>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</si>
  <si>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</si>
  <si>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</si>
  <si>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</si>
  <si>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</si>
  <si>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</si>
  <si>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</si>
  <si>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</si>
  <si>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</si>
  <si>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</si>
  <si>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</si>
  <si>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</si>
  <si>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</si>
  <si>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</si>
  <si>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</si>
  <si>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</si>
  <si>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</si>
  <si>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</si>
  <si>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</si>
  <si>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</si>
  <si>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</si>
  <si>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</si>
  <si>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</si>
  <si>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</si>
  <si>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</si>
  <si>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</si>
  <si>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</si>
  <si>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</si>
  <si>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</si>
  <si>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</si>
  <si>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</si>
  <si>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</si>
  <si>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</si>
  <si>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</si>
  <si>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</si>
  <si>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</si>
  <si>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</si>
  <si>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</si>
  <si>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</si>
  <si>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</si>
  <si>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</si>
  <si>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</si>
  <si>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</si>
  <si>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</si>
  <si>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</si>
  <si>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</si>
  <si>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</si>
  <si>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</si>
  <si>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</si>
  <si>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</si>
  <si>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</si>
  <si>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</si>
  <si>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</si>
  <si>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</si>
  <si>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</si>
  <si>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</si>
  <si>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</si>
  <si>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</si>
  <si>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</si>
  <si>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</si>
  <si>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</si>
  <si>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</si>
  <si>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</si>
  <si>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</si>
  <si>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</si>
  <si>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</si>
  <si>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</si>
  <si>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</si>
  <si>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</si>
  <si>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</si>
  <si>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</si>
  <si>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</si>
  <si>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</si>
  <si>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</si>
  <si>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</si>
  <si>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</si>
  <si>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</si>
  <si>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</si>
  <si>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</si>
  <si>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</si>
  <si>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</si>
  <si>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</si>
  <si>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</si>
  <si>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</si>
  <si>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</si>
  <si>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</si>
  <si>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</si>
  <si>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</si>
  <si>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</si>
  <si>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</si>
  <si>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</si>
  <si>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</si>
  <si>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</si>
  <si>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</si>
  <si>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</si>
  <si>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</si>
  <si>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</si>
  <si>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</si>
  <si>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</si>
  <si>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</si>
  <si>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</si>
  <si>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</si>
  <si>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</si>
  <si>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</si>
  <si>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</si>
  <si>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</si>
  <si>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</si>
  <si>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</si>
  <si>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</si>
  <si>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</si>
  <si>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</si>
  <si>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</si>
  <si>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</si>
  <si>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</si>
  <si>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</si>
  <si>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</si>
  <si>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</si>
  <si>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</si>
  <si>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</si>
  <si>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</si>
  <si>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</si>
  <si>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</si>
  <si>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</si>
  <si>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</si>
  <si>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</si>
  <si>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</si>
  <si>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</si>
  <si>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</si>
  <si>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</si>
  <si>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</si>
  <si>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</si>
  <si>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</si>
  <si>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</si>
  <si>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</si>
  <si>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</si>
  <si>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</si>
  <si>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</si>
  <si>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</si>
  <si>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</si>
  <si>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</si>
  <si>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</si>
  <si>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</si>
  <si>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</si>
  <si>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</si>
  <si>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</si>
  <si>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</si>
  <si>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</si>
  <si>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</si>
  <si>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</si>
  <si>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</si>
  <si>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</si>
  <si>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</si>
  <si>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</si>
  <si>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</si>
  <si>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</si>
  <si>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</si>
  <si>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</si>
  <si>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</si>
  <si>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</si>
  <si>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</si>
  <si>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</si>
  <si>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</si>
  <si>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</si>
  <si>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</si>
  <si>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</si>
  <si>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</si>
  <si>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</si>
  <si>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</si>
  <si>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</si>
  <si>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</si>
  <si>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</si>
  <si>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</si>
  <si>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</si>
  <si>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</si>
  <si>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</si>
  <si>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</si>
  <si>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</si>
  <si>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</si>
  <si>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</si>
  <si>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</si>
  <si>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</si>
  <si>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</si>
  <si>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</si>
  <si>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</si>
  <si>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</si>
  <si>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</si>
  <si>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</si>
  <si>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</si>
  <si>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</si>
  <si>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</si>
  <si>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</si>
  <si>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</si>
  <si>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</si>
  <si>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</si>
  <si>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</si>
  <si>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</si>
  <si>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</si>
  <si>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</si>
  <si>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</si>
  <si>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</si>
  <si>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</si>
  <si>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</si>
  <si>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</si>
  <si>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</si>
  <si>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</si>
  <si>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</si>
  <si>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</si>
  <si>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</si>
  <si>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</si>
  <si>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</si>
  <si>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</si>
  <si>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</si>
  <si>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</si>
  <si>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</si>
  <si>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</si>
  <si>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</si>
  <si>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</si>
  <si>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</si>
  <si>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</si>
  <si>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</si>
  <si>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</si>
  <si>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</si>
  <si>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</si>
  <si>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</si>
  <si>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</si>
  <si>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</si>
  <si>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</si>
  <si>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</si>
  <si>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</si>
  <si>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</si>
  <si>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</si>
  <si>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</si>
  <si>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</si>
  <si>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</si>
  <si>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</si>
  <si>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</si>
  <si>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</si>
  <si>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</si>
  <si>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</si>
  <si>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</si>
  <si>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</si>
  <si>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</si>
  <si>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</si>
  <si>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</si>
  <si>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</si>
  <si>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</si>
  <si>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</si>
  <si>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</si>
  <si>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</si>
  <si>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</si>
  <si>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</si>
  <si>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</si>
  <si>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</si>
  <si>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</si>
  <si>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</si>
  <si>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</si>
  <si>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</si>
  <si>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</si>
  <si>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</si>
  <si>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</si>
  <si>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</si>
  <si>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</si>
  <si>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</si>
  <si>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</si>
  <si>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</si>
  <si>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</si>
  <si>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</si>
  <si>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</si>
  <si>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</si>
  <si>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</si>
  <si>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</si>
  <si>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</si>
  <si>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</si>
  <si>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</si>
  <si>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</si>
  <si>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</si>
  <si>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</si>
  <si>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</si>
  <si>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</si>
  <si>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</si>
  <si>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</si>
  <si>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</si>
  <si>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</si>
  <si>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</si>
  <si>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</si>
  <si>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</si>
  <si>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</si>
  <si>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</si>
  <si>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</si>
  <si>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</si>
  <si>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</si>
  <si>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</si>
  <si>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</si>
  <si>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</si>
  <si>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</si>
  <si>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</si>
  <si>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</si>
  <si>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</si>
  <si>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</si>
  <si>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</si>
  <si>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</si>
  <si>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</si>
  <si>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</si>
  <si>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</si>
  <si>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</si>
  <si>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</si>
  <si>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</si>
  <si>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</si>
  <si>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</si>
  <si>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</si>
  <si>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</si>
  <si>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</si>
  <si>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</si>
  <si>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</si>
  <si>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</si>
  <si>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</si>
  <si>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</si>
  <si>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</si>
  <si>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</si>
  <si>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</si>
  <si>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</si>
  <si>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</si>
  <si>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</si>
  <si>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</si>
  <si>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</si>
  <si>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</si>
  <si>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</si>
  <si>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</si>
  <si>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</si>
  <si>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</si>
  <si>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</si>
  <si>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</si>
  <si>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</si>
  <si>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</si>
  <si>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</si>
  <si>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</si>
  <si>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</si>
  <si>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</si>
  <si>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</si>
  <si>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</si>
  <si>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</si>
  <si>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</si>
  <si>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</si>
  <si>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</si>
  <si>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</si>
  <si>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</si>
  <si>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</si>
  <si>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</si>
  <si>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</si>
  <si>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</si>
  <si>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</si>
  <si>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</si>
  <si>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</si>
  <si>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</si>
  <si>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</si>
  <si>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</si>
  <si>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</si>
  <si>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</si>
  <si>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</si>
  <si>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</si>
  <si>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</si>
  <si>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</si>
  <si>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</si>
  <si>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</si>
  <si>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</si>
  <si>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</si>
  <si>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</si>
  <si>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</si>
  <si>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</si>
  <si>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</si>
  <si>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</si>
  <si>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</si>
  <si>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</si>
  <si>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</si>
  <si>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</si>
  <si>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</si>
  <si>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</si>
  <si>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</si>
  <si>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</si>
  <si>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</si>
  <si>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</si>
  <si>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</si>
  <si>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</si>
  <si>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</si>
  <si>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</si>
  <si>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</si>
  <si>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</si>
  <si>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</si>
  <si>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</si>
  <si>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</si>
  <si>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</si>
  <si>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</si>
  <si>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</si>
  <si>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</si>
  <si>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</si>
  <si>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</si>
  <si>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</si>
  <si>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</si>
  <si>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</si>
  <si>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</si>
  <si>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</si>
  <si>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</si>
  <si>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</si>
  <si>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</si>
  <si>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</si>
  <si>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</si>
  <si>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</si>
  <si>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</si>
  <si>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</si>
  <si>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</si>
  <si>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</si>
  <si>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</si>
  <si>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</si>
  <si>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</si>
  <si>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</si>
  <si>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</si>
  <si>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</si>
  <si>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</si>
  <si>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</si>
  <si>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</si>
  <si>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</si>
  <si>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</si>
  <si>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</si>
  <si>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</si>
  <si>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</si>
  <si>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</si>
  <si>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</si>
  <si>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</si>
  <si>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</si>
  <si>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</si>
  <si>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</si>
  <si>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</si>
  <si>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</si>
  <si>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</si>
  <si>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</si>
  <si>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</si>
  <si>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</si>
  <si>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</si>
  <si>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</si>
  <si>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</si>
  <si>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</si>
  <si>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</si>
  <si>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</si>
  <si>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</si>
  <si>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</si>
  <si>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</si>
  <si>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</si>
  <si>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</si>
  <si>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</si>
  <si>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</si>
  <si>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</si>
  <si>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</si>
  <si>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</si>
  <si>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</si>
  <si>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</si>
  <si>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</si>
  <si>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</si>
  <si>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</si>
  <si>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</si>
  <si>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</si>
  <si>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</si>
  <si>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</si>
  <si>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</si>
  <si>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</si>
  <si>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</si>
  <si>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</si>
  <si>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</si>
  <si>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</si>
  <si>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</si>
  <si>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</si>
  <si>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</si>
  <si>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</si>
  <si>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</si>
  <si>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</si>
  <si>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</si>
  <si>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</si>
  <si>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</si>
  <si>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</si>
  <si>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</si>
  <si>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</si>
  <si>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</si>
  <si>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</si>
  <si>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</si>
  <si>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</si>
  <si>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</si>
  <si>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</si>
  <si>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</si>
  <si>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</si>
  <si>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</si>
  <si>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</si>
  <si>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</si>
  <si>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</si>
  <si>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</si>
  <si>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</si>
  <si>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</si>
  <si>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</si>
  <si>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</si>
  <si>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</si>
  <si>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</si>
  <si>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</si>
  <si>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</si>
  <si>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</si>
  <si>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</si>
  <si>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</si>
  <si>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</si>
  <si>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</si>
  <si>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</si>
  <si>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</si>
  <si>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</si>
  <si>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</si>
  <si>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</si>
  <si>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</si>
  <si>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</si>
  <si>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</si>
  <si>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</si>
  <si>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</si>
  <si>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</si>
  <si>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</si>
  <si>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</si>
  <si>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</si>
  <si>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</si>
  <si>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</si>
  <si>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</si>
  <si>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</si>
  <si>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</si>
  <si>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</si>
  <si>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</si>
  <si>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</si>
  <si>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</si>
  <si>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</si>
  <si>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</si>
  <si>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</si>
  <si>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</si>
  <si>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</si>
  <si>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</si>
  <si>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</si>
  <si>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</si>
  <si>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</si>
  <si>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</si>
  <si>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</si>
  <si>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</si>
  <si>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</si>
  <si>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</si>
  <si>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</si>
  <si>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</si>
  <si>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</si>
  <si>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</si>
  <si>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</si>
  <si>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</si>
  <si>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</si>
  <si>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</si>
  <si>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</si>
  <si>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</si>
  <si>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</si>
  <si>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</si>
  <si>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</si>
  <si>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</si>
  <si>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</si>
  <si>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</si>
  <si>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</si>
  <si>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</si>
  <si>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</si>
  <si>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</si>
  <si>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</si>
  <si>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</si>
  <si>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</si>
  <si>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</si>
  <si>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</si>
  <si>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</si>
  <si>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</si>
  <si>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</si>
  <si>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</si>
  <si>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</si>
  <si>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</si>
  <si>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</si>
  <si>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</si>
  <si>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</si>
  <si>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</si>
  <si>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</si>
  <si>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</si>
  <si>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</si>
  <si>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</si>
  <si>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</si>
  <si>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</si>
  <si>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</si>
  <si>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</si>
  <si>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</si>
  <si>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</si>
  <si>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</si>
  <si>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</si>
  <si>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</si>
  <si>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</si>
  <si>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</si>
  <si>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</si>
  <si>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</si>
  <si>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</si>
  <si>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</si>
  <si>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</si>
  <si>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</si>
  <si>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</si>
  <si>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</si>
  <si>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</si>
  <si>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</si>
  <si>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</si>
  <si>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</si>
  <si>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</si>
  <si>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</si>
  <si>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</si>
  <si>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</si>
  <si>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</si>
  <si>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</si>
  <si>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</si>
  <si>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</si>
  <si>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</si>
  <si>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</si>
  <si>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</si>
  <si>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</si>
  <si>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</si>
  <si>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</si>
  <si>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</si>
  <si>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</si>
  <si>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</si>
  <si>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</si>
  <si>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</si>
  <si>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</si>
  <si>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</si>
  <si>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</si>
  <si>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</si>
  <si>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</si>
  <si>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</si>
  <si>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</si>
  <si>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</si>
  <si>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</si>
  <si>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</si>
  <si>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</si>
  <si>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</si>
  <si>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</si>
  <si>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</si>
  <si>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</si>
  <si>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</si>
  <si>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</si>
  <si>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</si>
  <si>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</si>
  <si>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</si>
  <si>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</si>
  <si>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</si>
  <si>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</si>
  <si>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</si>
  <si>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</si>
  <si>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</si>
  <si>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</si>
  <si>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</si>
  <si>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</si>
  <si>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</si>
  <si>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</si>
  <si>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</si>
  <si>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</si>
  <si>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</si>
  <si>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</si>
  <si>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</si>
  <si>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</si>
  <si>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</si>
  <si>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</si>
  <si>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</si>
  <si>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</si>
  <si>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</si>
  <si>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</si>
  <si>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</si>
  <si>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</si>
  <si>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</si>
  <si>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</si>
  <si>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</si>
  <si>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</si>
  <si>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</si>
  <si>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</si>
  <si>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</si>
  <si>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</si>
  <si>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</si>
  <si>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</si>
  <si>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</si>
  <si>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</si>
  <si>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</si>
  <si>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</si>
  <si>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</si>
  <si>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</si>
  <si>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</si>
  <si>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</si>
  <si>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</si>
  <si>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</si>
  <si>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</si>
  <si>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</si>
  <si>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</si>
  <si>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</si>
  <si>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</si>
  <si>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</si>
  <si>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</si>
  <si>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</si>
  <si>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</si>
  <si>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</si>
  <si>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</si>
  <si>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</si>
  <si>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</si>
  <si>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</si>
  <si>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</si>
  <si>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</si>
  <si>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</si>
  <si>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</si>
  <si>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</si>
  <si>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</si>
  <si>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</si>
  <si>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</si>
  <si>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</si>
  <si>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</si>
  <si>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</si>
  <si>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</si>
  <si>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</si>
  <si>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</si>
  <si>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</si>
  <si>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</si>
  <si>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</si>
  <si>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</si>
  <si>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</si>
  <si>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</si>
  <si>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</si>
  <si>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</si>
  <si>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</si>
  <si>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</si>
  <si>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</si>
  <si>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</si>
  <si>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</si>
  <si>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</si>
  <si>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</si>
  <si>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</si>
  <si>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</si>
  <si>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</si>
  <si>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</si>
  <si>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</si>
  <si>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</si>
  <si>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</si>
  <si>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</si>
  <si>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</si>
  <si>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</si>
  <si>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</si>
  <si>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</si>
  <si>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</si>
  <si>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</si>
  <si>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</si>
  <si>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</si>
  <si>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</si>
  <si>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</si>
  <si>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</si>
  <si>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</si>
  <si>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</si>
  <si>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</si>
  <si>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</si>
  <si>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</si>
  <si>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</si>
  <si>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</si>
  <si>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</si>
  <si>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</si>
  <si>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</si>
  <si>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</si>
  <si>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</si>
  <si>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</si>
  <si>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</si>
  <si>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</si>
  <si>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</si>
  <si>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</si>
  <si>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</si>
  <si>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</si>
  <si>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</si>
  <si>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</si>
  <si>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</si>
  <si>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</si>
  <si>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</si>
  <si>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</si>
  <si>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</si>
  <si>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</si>
  <si>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</si>
  <si>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</si>
  <si>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</si>
  <si>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</si>
  <si>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</si>
  <si>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</si>
  <si>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</si>
  <si>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</si>
  <si>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</si>
  <si>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</si>
  <si>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</si>
  <si>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</si>
  <si>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</si>
  <si>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</si>
  <si>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</si>
  <si>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</si>
  <si>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</si>
  <si>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</si>
  <si>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</si>
  <si>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</si>
  <si>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</si>
  <si>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</si>
  <si>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</si>
  <si>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</si>
  <si>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</si>
  <si>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</si>
  <si>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</si>
  <si>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</si>
  <si>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</si>
  <si>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</si>
  <si>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</si>
  <si>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</si>
  <si>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</si>
  <si>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</si>
  <si>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</si>
  <si>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</si>
  <si>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</si>
  <si>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</si>
  <si>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</si>
  <si>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</si>
  <si>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</si>
  <si>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</si>
  <si>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</si>
  <si>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</si>
  <si>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</si>
  <si>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</si>
  <si>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</si>
  <si>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</si>
  <si>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</si>
  <si>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</si>
  <si>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</si>
  <si>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</si>
  <si>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</si>
  <si>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</si>
  <si>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</si>
  <si>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</si>
  <si>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</si>
  <si>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</si>
  <si>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</si>
  <si>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</si>
  <si>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</si>
  <si>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</si>
  <si>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</si>
  <si>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</si>
  <si>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</si>
  <si>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</si>
  <si>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</si>
  <si>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</si>
  <si>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</si>
  <si>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</si>
  <si>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</si>
  <si>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</si>
  <si>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</si>
  <si>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</si>
  <si>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</si>
  <si>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</si>
  <si>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</si>
  <si>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</si>
  <si>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</si>
  <si>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</si>
  <si>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</si>
  <si>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</si>
  <si>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</si>
  <si>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</si>
  <si>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</si>
  <si>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</si>
  <si>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</si>
  <si>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</si>
  <si>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</si>
  <si>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</si>
  <si>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</si>
  <si>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</si>
  <si>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</si>
  <si>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</si>
  <si>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</si>
  <si>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</si>
  <si>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</si>
  <si>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</si>
  <si>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</si>
  <si>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</si>
  <si>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</si>
  <si>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</si>
  <si>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</si>
  <si>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</si>
  <si>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</si>
  <si>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</si>
  <si>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</si>
  <si>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</si>
  <si>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</si>
  <si>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</si>
  <si>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</si>
  <si>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</si>
  <si>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</si>
  <si>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</si>
  <si>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</si>
  <si>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</si>
  <si>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</si>
  <si>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</si>
  <si>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</si>
  <si>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</si>
  <si>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</si>
  <si>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</si>
  <si>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</si>
  <si>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</si>
  <si>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</si>
  <si>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</si>
  <si>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</si>
  <si>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</si>
  <si>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</si>
  <si>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</si>
  <si>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</si>
  <si>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</si>
  <si>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</si>
  <si>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</si>
  <si>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</si>
  <si>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</si>
  <si>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</si>
  <si>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</si>
  <si>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</si>
  <si>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</si>
  <si>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</si>
  <si>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</si>
  <si>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</si>
  <si>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</si>
  <si>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</si>
  <si>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</si>
  <si>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</si>
  <si>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</si>
  <si>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</si>
  <si>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</si>
  <si>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</si>
  <si>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</si>
  <si>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</si>
  <si>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</si>
  <si>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</si>
  <si>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</si>
  <si>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</si>
  <si>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</si>
  <si>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</si>
  <si>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</si>
  <si>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</si>
  <si>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</si>
  <si>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</si>
  <si>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</si>
  <si>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</si>
  <si>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</si>
  <si>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</si>
  <si>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</si>
  <si>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</si>
  <si>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</si>
  <si>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</si>
  <si>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</si>
  <si>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</si>
  <si>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</si>
  <si>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</si>
  <si>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</si>
  <si>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</si>
  <si>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</si>
  <si>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</si>
  <si>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</si>
  <si>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</si>
  <si>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</si>
  <si>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</si>
  <si>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</si>
  <si>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</si>
  <si>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</si>
  <si>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</si>
  <si>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</si>
  <si>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</si>
  <si>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</si>
  <si>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</si>
  <si>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</si>
  <si>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</si>
  <si>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</si>
  <si>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</si>
  <si>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</si>
  <si>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</si>
  <si>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</si>
  <si>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</si>
  <si>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</si>
  <si>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</si>
  <si>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</si>
  <si>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</si>
  <si>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</si>
  <si>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</si>
  <si>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</si>
  <si>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</si>
  <si>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</si>
  <si>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</si>
  <si>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</si>
  <si>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</si>
  <si>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</si>
  <si>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</si>
  <si>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</si>
  <si>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</si>
  <si>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</si>
  <si>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</si>
  <si>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</si>
  <si>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</si>
  <si>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</si>
  <si>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</si>
  <si>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</si>
  <si>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</si>
  <si>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</si>
  <si>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</si>
  <si>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</si>
  <si>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</si>
  <si>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</si>
  <si>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</si>
  <si>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</si>
  <si>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</si>
  <si>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</si>
  <si>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</si>
  <si>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</si>
  <si>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</si>
  <si>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</si>
  <si>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</si>
  <si>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</si>
  <si>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</si>
  <si>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</si>
  <si>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</si>
  <si>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</si>
  <si>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</si>
  <si>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</si>
  <si>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</si>
  <si>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</si>
  <si>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</si>
  <si>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</si>
  <si>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</si>
  <si>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</si>
  <si>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</si>
  <si>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</si>
  <si>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</si>
  <si>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</si>
  <si>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</si>
  <si>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</si>
  <si>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</si>
  <si>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</si>
  <si>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</si>
  <si>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</si>
  <si>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</si>
  <si>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</si>
  <si>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</si>
  <si>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</si>
  <si>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</si>
  <si>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</si>
  <si>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</si>
  <si>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</si>
  <si>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</si>
  <si>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</si>
  <si>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</si>
  <si>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</si>
  <si>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</si>
  <si>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</si>
  <si>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</si>
  <si>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</si>
  <si>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</si>
  <si>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</si>
  <si>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</si>
  <si>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</si>
  <si>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</si>
  <si>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</si>
  <si>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</si>
  <si>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</si>
  <si>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</si>
  <si>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</si>
  <si>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</si>
  <si>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</si>
  <si>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</si>
  <si>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</si>
  <si>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</si>
  <si>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</si>
  <si>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</si>
  <si>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</si>
  <si>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</si>
  <si>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</si>
  <si>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</si>
  <si>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</si>
  <si>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</si>
  <si>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</si>
  <si>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</si>
  <si>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</si>
  <si>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</si>
  <si>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</si>
  <si>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</si>
  <si>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</si>
  <si>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</si>
  <si>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</si>
  <si>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</si>
  <si>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</si>
  <si>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</si>
  <si>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</si>
  <si>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</si>
  <si>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</si>
  <si>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</si>
  <si>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</si>
  <si>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</si>
  <si>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</si>
  <si>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</si>
  <si>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</si>
  <si>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</si>
  <si>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</si>
  <si>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</si>
  <si>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</si>
  <si>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</si>
  <si>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</si>
  <si>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</si>
  <si>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</si>
  <si>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</si>
  <si>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</si>
  <si>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</si>
  <si>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</si>
  <si>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</si>
  <si>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</si>
  <si>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</si>
  <si>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</si>
  <si>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</si>
  <si>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</si>
  <si>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</si>
  <si>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</si>
  <si>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</si>
  <si>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</si>
  <si>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</si>
  <si>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</si>
  <si>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</si>
  <si>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</si>
  <si>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</si>
  <si>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</si>
  <si>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</si>
  <si>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</si>
  <si>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</si>
  <si>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</si>
  <si>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</si>
  <si>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</si>
  <si>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</si>
  <si>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</si>
  <si>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</si>
  <si>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</si>
  <si>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</si>
  <si>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</si>
  <si>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</si>
  <si>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</si>
  <si>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</si>
  <si>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</si>
  <si>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</si>
  <si>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</si>
  <si>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</si>
  <si>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</si>
  <si>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</si>
  <si>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</si>
  <si>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</si>
  <si>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</si>
  <si>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</si>
  <si>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</si>
  <si>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</si>
  <si>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</si>
  <si>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</si>
  <si>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</si>
  <si>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</si>
  <si>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</si>
  <si>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</si>
  <si>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</si>
  <si>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</si>
  <si>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</si>
  <si>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</si>
  <si>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</si>
  <si>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</si>
  <si>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</si>
  <si>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</si>
  <si>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</si>
  <si>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</si>
  <si>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</si>
  <si>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</si>
  <si>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</si>
  <si>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</si>
  <si>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</si>
  <si>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</si>
  <si>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</si>
  <si>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</si>
  <si>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</si>
  <si>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</si>
  <si>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</si>
  <si>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</si>
  <si>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</si>
  <si>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</si>
  <si>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</si>
  <si>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</si>
  <si>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</si>
  <si>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</si>
  <si>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</si>
  <si>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</si>
  <si>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</si>
  <si>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</si>
  <si>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</si>
  <si>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</si>
  <si>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</si>
  <si>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</si>
  <si>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</si>
  <si>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</si>
  <si>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</si>
  <si>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</si>
  <si>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</si>
  <si>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</si>
  <si>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</si>
  <si>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</si>
  <si>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</si>
  <si>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</si>
  <si>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</si>
  <si>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</si>
  <si>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</si>
  <si>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</si>
  <si>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</si>
  <si>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</si>
  <si>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</si>
  <si>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</si>
  <si>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</si>
  <si>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</si>
  <si>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</si>
  <si>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</si>
  <si>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</si>
  <si>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</si>
  <si>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</si>
  <si>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</si>
  <si>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</si>
  <si>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</si>
  <si>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</si>
  <si>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</si>
  <si>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</si>
  <si>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</si>
  <si>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</si>
  <si>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</si>
  <si>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</si>
  <si>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</si>
  <si>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</si>
  <si>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</si>
  <si>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</si>
  <si>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</si>
  <si>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</si>
  <si>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</si>
  <si>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</si>
  <si>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</si>
  <si>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</si>
  <si>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</si>
  <si>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</si>
  <si>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</si>
  <si>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</si>
  <si>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</si>
  <si>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</si>
  <si>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</si>
  <si>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</si>
  <si>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</si>
  <si>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</si>
  <si>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</si>
  <si>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</si>
  <si>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</si>
  <si>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</si>
  <si>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</si>
  <si>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</si>
  <si>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</si>
  <si>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</si>
  <si>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</si>
  <si>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</si>
  <si>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</si>
  <si>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</si>
  <si>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</si>
  <si>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</si>
  <si>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</si>
  <si>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</si>
  <si>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</si>
  <si>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</si>
  <si>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</si>
  <si>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</si>
  <si>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</si>
  <si>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</si>
  <si>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</si>
  <si>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</si>
  <si>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</si>
  <si>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</si>
  <si>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</si>
  <si>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</si>
  <si>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</si>
  <si>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</si>
  <si>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</si>
  <si>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</si>
  <si>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</si>
  <si>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</si>
  <si>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</si>
  <si>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</si>
  <si>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</si>
  <si>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</si>
  <si>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</si>
  <si>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</si>
  <si>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</si>
  <si>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</si>
  <si>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</si>
  <si>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</si>
  <si>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</si>
  <si>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</si>
  <si>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</si>
  <si>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</si>
  <si>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</si>
  <si>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</si>
  <si>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</si>
  <si>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</si>
  <si>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</si>
  <si>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</si>
  <si>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</si>
  <si>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</si>
  <si>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</si>
  <si>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</si>
  <si>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</si>
  <si>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</si>
  <si>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</si>
  <si>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</si>
  <si>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</si>
  <si>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</si>
  <si>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</si>
  <si>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</si>
  <si>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</si>
  <si>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</si>
  <si>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</si>
  <si>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</si>
  <si>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</si>
  <si>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</si>
  <si>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</si>
  <si>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</si>
  <si>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</si>
  <si>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</si>
  <si>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</si>
  <si>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</si>
  <si>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</si>
  <si>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</si>
  <si>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</si>
  <si>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</si>
  <si>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</si>
  <si>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</si>
  <si>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</si>
  <si>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</si>
  <si>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</si>
  <si>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</si>
  <si>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</si>
  <si>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</si>
  <si>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</si>
  <si>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</si>
  <si>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</si>
  <si>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</si>
  <si>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</si>
  <si>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</si>
  <si>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</si>
  <si>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</si>
  <si>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</si>
  <si>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</si>
  <si>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</si>
  <si>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</si>
  <si>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</si>
  <si>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</si>
  <si>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</si>
  <si>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</si>
  <si>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</si>
  <si>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</si>
  <si>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</si>
  <si>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</si>
  <si>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</si>
  <si>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</si>
  <si>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</si>
  <si>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</si>
  <si>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</si>
  <si>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</si>
  <si>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</si>
  <si>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</si>
  <si>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</si>
  <si>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</si>
  <si>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</si>
  <si>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</si>
  <si>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</si>
  <si>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</si>
  <si>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</si>
  <si>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</si>
  <si>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</si>
  <si>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</si>
  <si>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</si>
  <si>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</si>
  <si>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</si>
  <si>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</si>
  <si>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</si>
  <si>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</si>
  <si>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</si>
  <si>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</si>
  <si>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</si>
  <si>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</si>
  <si>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</si>
  <si>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</si>
  <si>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</si>
  <si>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</si>
  <si>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</si>
  <si>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</si>
  <si>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</si>
  <si>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</si>
  <si>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</si>
  <si>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</si>
  <si>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</si>
  <si>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</si>
  <si>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</si>
  <si>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</si>
  <si>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</si>
  <si>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</si>
  <si>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</si>
  <si>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</si>
  <si>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</si>
  <si>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</si>
  <si>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</si>
  <si>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</si>
  <si>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</si>
  <si>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</si>
  <si>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</si>
  <si>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</si>
  <si>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</si>
  <si>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</si>
  <si>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</si>
  <si>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</si>
  <si>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</si>
  <si>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</si>
  <si>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</si>
  <si>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</si>
  <si>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</si>
  <si>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</si>
  <si>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</si>
  <si>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</si>
  <si>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</si>
  <si>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</si>
  <si>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</si>
  <si>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</si>
  <si>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</si>
  <si>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</si>
  <si>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</si>
  <si>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</si>
  <si>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</si>
  <si>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</si>
  <si>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</si>
  <si>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</si>
  <si>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</si>
  <si>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</si>
  <si>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</si>
  <si>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</si>
  <si>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</si>
  <si>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</si>
  <si>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</si>
  <si>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</si>
  <si>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</si>
  <si>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</si>
  <si>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</si>
  <si>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</si>
  <si>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</si>
  <si>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</si>
  <si>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</si>
  <si>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</si>
  <si>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</si>
  <si>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</si>
  <si>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</si>
  <si>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</si>
  <si>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</si>
  <si>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</si>
  <si>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</si>
  <si>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</si>
  <si>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</si>
  <si>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</si>
  <si>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</si>
  <si>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</si>
  <si>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</si>
  <si>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</si>
  <si>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</si>
  <si>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</si>
  <si>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</si>
  <si>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</si>
  <si>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</si>
  <si>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</si>
  <si>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</si>
  <si>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</si>
  <si>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</si>
  <si>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</si>
  <si>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</si>
  <si>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</si>
  <si>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</si>
  <si>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</si>
  <si>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</si>
  <si>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</si>
  <si>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</si>
  <si>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</si>
  <si>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</si>
  <si>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</si>
  <si>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</si>
  <si>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</si>
  <si>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</si>
  <si>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</si>
  <si>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</si>
  <si>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</si>
  <si>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</si>
  <si>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</si>
  <si>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</si>
  <si>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</si>
  <si>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</si>
  <si>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</si>
  <si>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</si>
  <si>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</si>
  <si>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</si>
  <si>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</si>
  <si>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</si>
  <si>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</si>
  <si>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</si>
  <si>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</si>
  <si>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</si>
  <si>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</si>
  <si>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</si>
  <si>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</si>
  <si>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</si>
  <si>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</si>
  <si>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</si>
  <si>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</si>
  <si>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</si>
  <si>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</si>
  <si>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</si>
  <si>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</si>
  <si>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</si>
  <si>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</si>
  <si>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</si>
  <si>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</si>
  <si>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</si>
  <si>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</si>
  <si>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</si>
  <si>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</si>
  <si>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</si>
  <si>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</si>
  <si>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</si>
  <si>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</si>
  <si>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</si>
  <si>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</si>
  <si>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</si>
  <si>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</si>
  <si>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</si>
  <si>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</si>
  <si>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</si>
  <si>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</si>
  <si>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</si>
  <si>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</si>
  <si>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</si>
  <si>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</si>
  <si>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</si>
  <si>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</si>
  <si>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</si>
  <si>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</si>
  <si>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</si>
  <si>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</si>
  <si>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</si>
  <si>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</si>
  <si>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</si>
  <si>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</si>
  <si>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</si>
  <si>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</si>
  <si>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</si>
  <si>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</si>
  <si>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</si>
  <si>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</si>
  <si>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</si>
  <si>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</si>
  <si>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</si>
  <si>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</si>
  <si>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</si>
  <si>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</si>
  <si>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</si>
  <si>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</si>
  <si>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</si>
  <si>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</si>
  <si>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</si>
  <si>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</si>
  <si>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</si>
  <si>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</si>
  <si>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</si>
  <si>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</si>
  <si>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</si>
  <si>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</si>
  <si>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</si>
  <si>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</si>
  <si>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</si>
  <si>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</si>
  <si>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</si>
  <si>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</si>
  <si>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</si>
  <si>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</si>
  <si>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</si>
  <si>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</si>
  <si>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</si>
  <si>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</si>
  <si>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</si>
  <si>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</si>
  <si>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</si>
  <si>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</si>
  <si>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</si>
  <si>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</si>
  <si>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</si>
  <si>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</si>
  <si>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</si>
  <si>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</si>
  <si>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</si>
  <si>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</si>
  <si>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</si>
  <si>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</si>
  <si>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</si>
  <si>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</si>
  <si>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</si>
  <si>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</si>
  <si>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</si>
  <si>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</si>
  <si>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</si>
  <si>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</si>
  <si>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</si>
  <si>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</si>
  <si>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</si>
  <si>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</si>
  <si>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</si>
  <si>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</si>
  <si>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</si>
  <si>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</si>
  <si>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</si>
  <si>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</si>
  <si>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</si>
  <si>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</si>
  <si>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</si>
  <si>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</si>
  <si>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</si>
  <si>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</si>
  <si>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</si>
  <si>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</si>
  <si>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</si>
  <si>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</si>
  <si>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</si>
  <si>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</si>
  <si>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</si>
  <si>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</si>
  <si>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</si>
  <si>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</si>
  <si>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</si>
  <si>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</si>
  <si>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</si>
  <si>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</si>
  <si>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</si>
  <si>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</si>
  <si>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</si>
  <si>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</si>
  <si>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</si>
  <si>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</si>
  <si>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</si>
  <si>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</si>
  <si>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</si>
  <si>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</si>
  <si>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</si>
  <si>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</si>
  <si>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</si>
  <si>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</si>
  <si>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</si>
  <si>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</si>
  <si>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</si>
  <si>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</si>
  <si>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</si>
  <si>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</si>
  <si>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</si>
  <si>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</si>
  <si>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</si>
  <si>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</si>
  <si>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</si>
  <si>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</si>
  <si>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</si>
  <si>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</si>
  <si>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</si>
  <si>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</si>
  <si>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</si>
  <si>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</si>
  <si>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</si>
  <si>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</si>
  <si>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</si>
  <si>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</si>
  <si>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</si>
  <si>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</si>
  <si>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</si>
  <si>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</si>
  <si>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</si>
  <si>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</si>
  <si>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</si>
  <si>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</si>
  <si>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</si>
  <si>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</si>
  <si>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</si>
  <si>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</si>
  <si>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</si>
  <si>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</si>
  <si>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</si>
  <si>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</si>
  <si>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</si>
  <si>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</si>
  <si>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</si>
  <si>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</si>
  <si>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</si>
  <si>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</si>
  <si>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</si>
  <si>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</si>
  <si>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</si>
  <si>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</si>
  <si>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</si>
  <si>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</si>
  <si>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</si>
  <si>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</si>
  <si>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</si>
  <si>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</si>
  <si>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</si>
  <si>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</si>
  <si>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</si>
  <si>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</si>
  <si>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</si>
  <si>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</si>
  <si>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</si>
  <si>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</si>
  <si>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</si>
  <si>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</si>
  <si>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</si>
  <si>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</si>
  <si>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</si>
  <si>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</si>
  <si>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</si>
  <si>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</si>
  <si>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</si>
  <si>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</si>
  <si>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</si>
  <si>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</si>
  <si>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</si>
  <si>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</si>
  <si>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</si>
  <si>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</si>
  <si>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</si>
  <si>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</si>
  <si>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</si>
  <si>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</si>
  <si>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</si>
  <si>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</si>
  <si>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</si>
  <si>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</si>
  <si>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</si>
  <si>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</si>
  <si>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</si>
  <si>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</si>
  <si>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</si>
  <si>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</si>
  <si>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</si>
  <si>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</si>
  <si>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</si>
  <si>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</si>
  <si>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</si>
  <si>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</si>
  <si>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</si>
  <si>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</si>
  <si>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</si>
  <si>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</si>
  <si>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</si>
  <si>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</si>
  <si>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</si>
  <si>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</si>
  <si>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</si>
  <si>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</si>
  <si>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</si>
  <si>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</si>
  <si>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</si>
  <si>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</si>
  <si>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</si>
  <si>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</si>
  <si>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</si>
  <si>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</si>
  <si>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</si>
  <si>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</si>
  <si>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</si>
  <si>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</si>
  <si>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</si>
  <si>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</si>
  <si>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</si>
  <si>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</si>
  <si>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</si>
  <si>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</si>
  <si>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</si>
  <si>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</si>
  <si>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</si>
  <si>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</si>
  <si>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</si>
  <si>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</si>
  <si>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</si>
  <si>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</si>
  <si>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</si>
  <si>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</si>
  <si>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</si>
  <si>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</si>
  <si>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</si>
  <si>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</si>
  <si>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</si>
  <si>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</si>
  <si>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</si>
  <si>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</si>
  <si>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</si>
  <si>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</si>
  <si>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</si>
  <si>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</si>
  <si>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</si>
  <si>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</si>
  <si>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</si>
  <si>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</si>
  <si>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</si>
  <si>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</si>
  <si>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</si>
  <si>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</si>
  <si>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</si>
  <si>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</si>
  <si>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</si>
  <si>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</si>
  <si>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</si>
  <si>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</si>
  <si>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</si>
  <si>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</si>
  <si>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</si>
  <si>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</si>
  <si>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</si>
  <si>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</si>
  <si>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</si>
  <si>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</si>
  <si>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</si>
  <si>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</si>
  <si>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</si>
  <si>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</si>
  <si>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</si>
  <si>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</si>
  <si>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</si>
  <si>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</si>
  <si>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</si>
  <si>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</si>
  <si>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</si>
  <si>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</si>
  <si>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</si>
  <si>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</si>
  <si>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</si>
  <si>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</si>
  <si>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</si>
  <si>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</si>
  <si>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</si>
  <si>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</si>
  <si>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</si>
  <si>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</si>
  <si>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</si>
  <si>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</si>
  <si>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</si>
  <si>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</si>
  <si>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</si>
  <si>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</si>
  <si>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</si>
  <si>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</si>
  <si>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</si>
  <si>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</si>
  <si>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</si>
  <si>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</si>
  <si>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</si>
  <si>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</si>
  <si>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</si>
  <si>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</si>
  <si>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</si>
  <si>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</si>
  <si>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</si>
  <si>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</si>
  <si>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</si>
  <si>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</si>
  <si>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</si>
  <si>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</si>
  <si>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</si>
  <si>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</si>
  <si>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</si>
  <si>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</si>
  <si>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</si>
  <si>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</si>
  <si>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</si>
  <si>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</si>
  <si>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</si>
  <si>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</si>
  <si>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</si>
  <si>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</si>
  <si>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</si>
  <si>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</si>
  <si>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</si>
  <si>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</si>
  <si>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</si>
  <si>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</si>
  <si>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</si>
  <si>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</si>
  <si>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</si>
  <si>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</si>
  <si>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</si>
  <si>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</si>
  <si>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</si>
  <si>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</si>
  <si>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</si>
  <si>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</si>
  <si>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</si>
  <si>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</si>
  <si>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</si>
  <si>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</si>
  <si>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</si>
  <si>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</si>
  <si>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</si>
  <si>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</si>
  <si>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</si>
  <si>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</si>
  <si>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</si>
  <si>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</si>
  <si>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</si>
  <si>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</si>
  <si>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</si>
  <si>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</si>
  <si>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</si>
  <si>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</si>
  <si>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</si>
  <si>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</si>
  <si>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</si>
  <si>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</si>
  <si>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</si>
  <si>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</si>
  <si>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</si>
  <si>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</si>
  <si>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</si>
  <si>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</si>
  <si>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</si>
  <si>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</si>
  <si>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</si>
  <si>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</si>
  <si>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</si>
  <si>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</si>
  <si>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</si>
  <si>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</si>
  <si>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</si>
  <si>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</si>
  <si>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</si>
  <si>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</si>
  <si>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</si>
  <si>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</si>
  <si>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</si>
  <si>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</si>
  <si>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</si>
  <si>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</si>
  <si>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</si>
  <si>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</si>
  <si>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</si>
  <si>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</si>
  <si>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</si>
  <si>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</si>
  <si>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</si>
  <si>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</si>
  <si>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</si>
  <si>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</si>
  <si>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</si>
  <si>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</si>
  <si>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</si>
  <si>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</si>
  <si>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</si>
  <si>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</si>
  <si>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</si>
  <si>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</si>
  <si>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</si>
  <si>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</si>
  <si>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</si>
  <si>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</si>
  <si>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</si>
  <si>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</si>
  <si>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</si>
  <si>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</si>
  <si>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</si>
  <si>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</si>
  <si>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</si>
  <si>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</si>
  <si>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</si>
  <si>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</si>
  <si>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</si>
  <si>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</si>
  <si>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</si>
  <si>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</si>
  <si>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</si>
  <si>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</si>
  <si>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</si>
  <si>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</si>
  <si>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</si>
  <si>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</si>
  <si>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</si>
  <si>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</si>
  <si>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</si>
  <si>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</si>
  <si>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</si>
  <si>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</si>
  <si>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</si>
  <si>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</si>
  <si>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</si>
  <si>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</si>
  <si>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</si>
  <si>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</si>
  <si>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</si>
  <si>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</si>
  <si>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</si>
  <si>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</si>
  <si>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</si>
  <si>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</si>
  <si>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</si>
  <si>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</si>
  <si>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</si>
  <si>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</si>
  <si>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</si>
  <si>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</si>
  <si>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</si>
  <si>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</si>
  <si>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</si>
  <si>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</si>
  <si>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</si>
  <si>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</si>
  <si>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</si>
  <si>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</si>
  <si>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</si>
  <si>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</si>
  <si>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</si>
  <si>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</si>
  <si>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</si>
  <si>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</si>
  <si>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</si>
  <si>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</si>
  <si>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</si>
  <si>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</si>
  <si>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</si>
  <si>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</si>
  <si>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</si>
  <si>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</si>
  <si>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</si>
  <si>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</si>
  <si>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</si>
  <si>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</si>
  <si>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</si>
  <si>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</si>
  <si>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</si>
  <si>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</si>
  <si>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</si>
  <si>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</si>
  <si>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</si>
  <si>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</si>
  <si>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</si>
  <si>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</si>
  <si>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</si>
  <si>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</si>
  <si>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</si>
  <si>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</si>
  <si>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</si>
  <si>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</si>
  <si>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</si>
  <si>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</si>
  <si>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</si>
  <si>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</si>
  <si>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</si>
  <si>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</si>
  <si>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</si>
  <si>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</si>
  <si>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</si>
  <si>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</si>
  <si>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</si>
  <si>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</si>
  <si>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</si>
  <si>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</si>
  <si>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</si>
  <si>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</si>
  <si>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</si>
  <si>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</si>
  <si>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</si>
  <si>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</si>
  <si>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</si>
  <si>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</si>
  <si>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</si>
  <si>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</si>
  <si>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</si>
  <si>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</si>
  <si>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</si>
  <si>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</si>
  <si>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</si>
  <si>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</si>
  <si>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</si>
  <si>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</si>
  <si>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</si>
  <si>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</si>
  <si>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</si>
  <si>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</si>
  <si>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</si>
  <si>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</si>
  <si>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</si>
  <si>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</si>
  <si>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</si>
  <si>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</si>
  <si>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</si>
  <si>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</si>
  <si>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</si>
  <si>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</si>
  <si>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</si>
  <si>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</si>
  <si>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</si>
  <si>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</si>
  <si>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</si>
  <si>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</si>
  <si>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</si>
  <si>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</si>
  <si>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</si>
  <si>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</si>
  <si>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</si>
  <si>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</si>
  <si>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</si>
  <si>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</si>
  <si>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</si>
  <si>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</si>
  <si>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</si>
  <si>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</si>
  <si>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</si>
  <si>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</si>
  <si>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</si>
  <si>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</si>
  <si>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</si>
  <si>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</si>
  <si>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</si>
  <si>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</si>
  <si>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</si>
  <si>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</si>
  <si>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</si>
  <si>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</si>
  <si>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</si>
  <si>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</si>
  <si>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</si>
  <si>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</si>
  <si>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</si>
  <si>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</si>
  <si>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</si>
  <si>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</si>
  <si>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</si>
  <si>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</si>
  <si>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</si>
  <si>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</si>
  <si>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</si>
  <si>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</si>
  <si>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</si>
  <si>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</si>
  <si>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</si>
  <si>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</si>
  <si>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</si>
  <si>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</si>
  <si>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</si>
  <si>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</si>
  <si>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</si>
  <si>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</si>
  <si>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</si>
  <si>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</si>
  <si>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</si>
  <si>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</si>
  <si>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</si>
  <si>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</si>
  <si>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</si>
  <si>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</si>
  <si>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</si>
  <si>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</si>
  <si>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</si>
  <si>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</si>
  <si>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</si>
  <si>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</si>
  <si>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</si>
  <si>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</si>
  <si>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</si>
  <si>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</si>
  <si>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</si>
  <si>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</si>
  <si>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</si>
  <si>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</si>
  <si>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</si>
  <si>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</si>
  <si>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</si>
  <si>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</si>
  <si>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</si>
  <si>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</si>
  <si>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</si>
  <si>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</si>
  <si>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</si>
  <si>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</si>
  <si>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</si>
  <si>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</si>
  <si>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</si>
  <si>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</si>
  <si>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</si>
  <si>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</si>
  <si>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</si>
  <si>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</si>
  <si>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</si>
  <si>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</si>
  <si>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</si>
  <si>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</si>
  <si>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</si>
  <si>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</si>
  <si>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</si>
  <si>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</si>
  <si>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</si>
  <si>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</si>
  <si>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</si>
  <si>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</si>
  <si>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</si>
  <si>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</si>
  <si>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</si>
  <si>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</si>
  <si>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</si>
  <si>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</si>
  <si>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</si>
  <si>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</si>
  <si>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</si>
  <si>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</si>
  <si>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</si>
  <si>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</si>
  <si>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</si>
  <si>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</si>
  <si>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</si>
  <si>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</si>
  <si>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</si>
  <si>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</si>
  <si>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</si>
  <si>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</si>
  <si>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</si>
  <si>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</si>
  <si>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</si>
  <si>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</si>
  <si>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</si>
  <si>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</si>
  <si>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</si>
  <si>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</si>
  <si>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</si>
  <si>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</si>
  <si>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</si>
  <si>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</si>
  <si>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</si>
  <si>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</si>
  <si>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</si>
  <si>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</si>
  <si>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</si>
  <si>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</si>
  <si>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</si>
  <si>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</si>
  <si>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</si>
  <si>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</si>
  <si>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</si>
  <si>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</si>
  <si>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</si>
  <si>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</si>
  <si>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</si>
  <si>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</si>
  <si>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</si>
  <si>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</si>
  <si>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</si>
  <si>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</si>
  <si>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</si>
  <si>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</si>
  <si>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</si>
  <si>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</si>
  <si>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</si>
  <si>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</si>
  <si>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</si>
  <si>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</si>
  <si>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</si>
  <si>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</si>
  <si>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</si>
  <si>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</si>
  <si>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</si>
  <si>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</si>
  <si>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</si>
  <si>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</si>
  <si>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</si>
  <si>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</si>
  <si>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</si>
  <si>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</si>
  <si>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</si>
  <si>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</si>
  <si>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</si>
  <si>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</si>
  <si>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</si>
  <si>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</si>
  <si>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</si>
  <si>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</si>
  <si>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</si>
  <si>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</si>
  <si>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</si>
  <si>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</si>
  <si>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</si>
  <si>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</si>
  <si>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</si>
  <si>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</si>
  <si>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</si>
  <si>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</si>
  <si>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</si>
  <si>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</si>
  <si>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</si>
  <si>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</si>
  <si>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</si>
  <si>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</si>
  <si>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</si>
  <si>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</si>
  <si>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</si>
  <si>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</si>
  <si>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</si>
  <si>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</si>
  <si>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</si>
  <si>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</si>
  <si>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</si>
  <si>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</si>
  <si>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</si>
  <si>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</si>
  <si>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</si>
  <si>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</si>
  <si>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</si>
  <si>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</si>
  <si>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</si>
  <si>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</si>
  <si>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</si>
  <si>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</si>
  <si>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</si>
  <si>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</si>
  <si>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</si>
  <si>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</si>
  <si>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</si>
  <si>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</si>
  <si>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</si>
  <si>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</si>
  <si>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</si>
  <si>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</si>
  <si>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</si>
  <si>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</si>
  <si>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</si>
  <si>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</si>
  <si>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</si>
  <si>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</si>
  <si>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</si>
  <si>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</si>
  <si>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</si>
  <si>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</si>
  <si>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</si>
  <si>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</si>
  <si>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</si>
  <si>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</si>
  <si>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</si>
  <si>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</si>
  <si>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</si>
  <si>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</si>
  <si>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</si>
  <si>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</si>
  <si>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</si>
  <si>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</si>
  <si>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</si>
  <si>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</si>
  <si>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</si>
  <si>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</si>
  <si>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</si>
  <si>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</si>
  <si>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</si>
  <si>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</si>
  <si>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</si>
  <si>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</si>
  <si>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</si>
  <si>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</si>
  <si>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</si>
  <si>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</si>
  <si>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</si>
  <si>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</si>
  <si>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</si>
  <si>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</si>
  <si>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</si>
  <si>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</si>
  <si>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</si>
  <si>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</si>
  <si>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</si>
  <si>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</si>
  <si>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</si>
  <si>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</si>
  <si>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</si>
  <si>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</si>
  <si>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</si>
  <si>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</si>
  <si>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</si>
  <si>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</si>
  <si>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</si>
  <si>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</si>
  <si>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</si>
  <si>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</si>
  <si>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</si>
  <si>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</si>
  <si>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</si>
  <si>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</si>
  <si>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</si>
  <si>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</si>
  <si>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</si>
  <si>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</si>
  <si>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</si>
  <si>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</si>
  <si>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</si>
  <si>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</si>
  <si>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</si>
  <si>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</si>
  <si>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</si>
  <si>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</si>
  <si>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</si>
  <si>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</si>
  <si>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</si>
  <si>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</si>
  <si>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</si>
  <si>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</si>
  <si>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</si>
  <si>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</si>
  <si>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</si>
  <si>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</si>
  <si>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</si>
  <si>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</si>
  <si>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</si>
  <si>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</si>
  <si>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</si>
  <si>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</si>
  <si>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</si>
  <si>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</si>
  <si>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</si>
  <si>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</si>
  <si>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</si>
  <si>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</si>
  <si>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</si>
  <si>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</si>
  <si>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</si>
  <si>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</si>
  <si>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</si>
  <si>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</si>
  <si>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</si>
  <si>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</si>
  <si>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</si>
  <si>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</si>
  <si>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</si>
  <si>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</si>
  <si>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</si>
  <si>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</si>
  <si>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</si>
  <si>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</si>
  <si>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</si>
  <si>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</si>
  <si>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</si>
  <si>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</si>
  <si>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</si>
  <si>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</si>
  <si>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</si>
  <si>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</si>
  <si>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</si>
  <si>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</si>
  <si>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</si>
  <si>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</si>
  <si>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</si>
  <si>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</si>
  <si>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</si>
  <si>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</si>
  <si>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</si>
  <si>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</si>
  <si>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</si>
  <si>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</si>
  <si>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</si>
  <si>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</si>
  <si>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</si>
  <si>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</si>
  <si>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</si>
  <si>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</si>
  <si>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</si>
  <si>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</si>
  <si>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</si>
  <si>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</si>
  <si>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</si>
  <si>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</si>
  <si>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</si>
  <si>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</si>
  <si>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</si>
  <si>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</si>
  <si>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</si>
  <si>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</si>
  <si>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</si>
  <si>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</si>
  <si>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</si>
  <si>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</si>
  <si>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</si>
  <si>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</si>
  <si>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</si>
  <si>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</si>
  <si>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</si>
  <si>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</si>
  <si>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</si>
  <si>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</si>
  <si>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</si>
  <si>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</si>
  <si>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</si>
  <si>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</si>
  <si>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</si>
  <si>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</si>
  <si>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</si>
  <si>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</si>
  <si>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</si>
  <si>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</si>
  <si>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</si>
  <si>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</si>
  <si>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</si>
  <si>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</si>
  <si>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</si>
  <si>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</si>
  <si>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</si>
  <si>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</si>
  <si>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</si>
  <si>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</si>
  <si>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</si>
  <si>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</si>
  <si>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</si>
  <si>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</si>
  <si>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</si>
  <si>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</si>
  <si>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</si>
  <si>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</si>
  <si>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</si>
  <si>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</si>
  <si>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</si>
  <si>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</si>
  <si>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</si>
  <si>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</si>
  <si>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</si>
  <si>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</si>
  <si>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</si>
  <si>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</si>
  <si>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</si>
  <si>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</si>
  <si>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</si>
  <si>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</si>
  <si>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</si>
  <si>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</si>
  <si>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</si>
  <si>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</si>
  <si>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</si>
  <si>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</si>
  <si>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</si>
  <si>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</si>
  <si>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</si>
  <si>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</si>
  <si>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</si>
  <si>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</si>
  <si>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</si>
  <si>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</si>
  <si>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</si>
  <si>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</si>
  <si>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</si>
  <si>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</si>
  <si>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</si>
  <si>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</si>
  <si>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</si>
  <si>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</si>
  <si>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</si>
  <si>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</si>
  <si>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</si>
  <si>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</si>
  <si>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</si>
  <si>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</si>
  <si>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</si>
  <si>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</si>
  <si>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</si>
  <si>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</si>
  <si>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</si>
  <si>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</si>
  <si>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</si>
  <si>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</si>
  <si>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</si>
  <si>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</si>
  <si>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</si>
  <si>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</si>
  <si>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</si>
  <si>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</si>
  <si>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</si>
  <si>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</si>
  <si>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</si>
  <si>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</si>
  <si>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</si>
  <si>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</si>
  <si>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</si>
  <si>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</si>
  <si>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</si>
  <si>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</si>
  <si>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</si>
  <si>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</si>
  <si>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</si>
  <si>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</si>
  <si>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</si>
  <si>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</si>
  <si>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</si>
  <si>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</si>
  <si>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</si>
  <si>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</si>
  <si>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</si>
  <si>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</si>
  <si>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</si>
  <si>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</si>
  <si>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</si>
  <si>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</si>
  <si>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</si>
  <si>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</si>
  <si>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</si>
  <si>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</si>
  <si>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</si>
  <si>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</si>
  <si>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</si>
  <si>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</si>
  <si>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</si>
  <si>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</si>
  <si>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</si>
  <si>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</si>
  <si>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</si>
  <si>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</si>
  <si>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</si>
  <si>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</si>
  <si>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</si>
  <si>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</si>
  <si>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</si>
  <si>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</si>
  <si>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</si>
  <si>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</si>
  <si>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</si>
  <si>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</si>
  <si>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</si>
  <si>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</si>
  <si>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</si>
  <si>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</si>
  <si>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</si>
  <si>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</si>
  <si>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</si>
  <si>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</si>
  <si>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</si>
  <si>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</si>
  <si>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</si>
  <si>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</si>
  <si>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</si>
  <si>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</si>
  <si>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</si>
  <si>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</si>
  <si>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</si>
  <si>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</si>
  <si>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</si>
  <si>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</si>
  <si>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</si>
  <si>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</si>
  <si>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</si>
  <si>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</si>
  <si>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</si>
  <si>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</si>
  <si>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</si>
  <si>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</si>
  <si>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</si>
  <si>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</si>
  <si>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</si>
  <si>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</si>
  <si>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</si>
  <si>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</si>
  <si>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</si>
  <si>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</si>
  <si>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</si>
  <si>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</si>
  <si>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</si>
  <si>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</si>
  <si>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</si>
  <si>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</si>
  <si>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</si>
  <si>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</si>
  <si>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</si>
  <si>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</si>
  <si>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</si>
  <si>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</si>
  <si>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</si>
  <si>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</si>
  <si>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</si>
  <si>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</si>
  <si>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</si>
  <si>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</si>
  <si>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</si>
  <si>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</si>
  <si>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</si>
  <si>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</si>
  <si>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</si>
  <si>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</si>
  <si>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</si>
  <si>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</si>
  <si>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</si>
  <si>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</si>
  <si>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</si>
  <si>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</si>
  <si>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</si>
  <si>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</si>
  <si>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</si>
  <si>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</si>
  <si>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</si>
  <si>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</si>
  <si>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</si>
  <si>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</si>
  <si>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</si>
  <si>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</si>
  <si>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</si>
  <si>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</si>
  <si>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</si>
  <si>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</si>
  <si>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</si>
  <si>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</si>
  <si>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</si>
  <si>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</si>
  <si>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</si>
  <si>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</si>
  <si>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</si>
  <si>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</si>
  <si>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</si>
  <si>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</si>
  <si>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</si>
  <si>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</si>
  <si>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</si>
  <si>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</si>
  <si>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</si>
  <si>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</si>
  <si>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</si>
  <si>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</si>
  <si>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</si>
  <si>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</si>
  <si>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</si>
  <si>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</si>
  <si>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</si>
  <si>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</si>
  <si>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</si>
  <si>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</si>
  <si>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</si>
  <si>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</si>
  <si>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</si>
  <si>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</si>
  <si>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</si>
  <si>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</si>
  <si>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</si>
  <si>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</si>
  <si>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</si>
  <si>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</si>
  <si>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</si>
  <si>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</si>
  <si>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</si>
  <si>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</si>
  <si>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</si>
  <si>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</si>
  <si>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</si>
  <si>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</si>
  <si>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</si>
  <si>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</si>
  <si>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</si>
  <si>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</si>
  <si>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</si>
  <si>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</si>
  <si>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</si>
  <si>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</si>
  <si>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</si>
  <si>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</si>
  <si>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</si>
  <si>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</si>
  <si>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</si>
  <si>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</si>
  <si>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</si>
  <si>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</si>
  <si>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</si>
  <si>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</si>
  <si>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</si>
  <si>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</si>
  <si>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</si>
  <si>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</si>
  <si>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</si>
  <si>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</si>
  <si>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</si>
  <si>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</si>
  <si>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</si>
  <si>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</si>
  <si>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</si>
  <si>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</si>
  <si>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</si>
  <si>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</si>
  <si>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</si>
  <si>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</si>
  <si>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</si>
  <si>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</si>
  <si>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</si>
  <si>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</si>
  <si>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</si>
  <si>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</si>
  <si>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</si>
  <si>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</si>
  <si>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</si>
  <si>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</si>
  <si>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</si>
  <si>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</si>
  <si>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</si>
  <si>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</si>
  <si>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</si>
  <si>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</si>
  <si>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</si>
  <si>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</si>
  <si>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</si>
  <si>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</si>
  <si>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</si>
  <si>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</si>
  <si>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</si>
  <si>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</si>
  <si>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</si>
  <si>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</si>
  <si>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</si>
  <si>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</si>
  <si>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</si>
  <si>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</si>
  <si>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</si>
  <si>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</si>
  <si>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</si>
  <si>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</si>
  <si>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</si>
  <si>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</si>
  <si>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</si>
  <si>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</si>
  <si>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</si>
  <si>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</si>
  <si>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</si>
  <si>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</si>
  <si>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</si>
  <si>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</si>
  <si>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</si>
  <si>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</si>
  <si>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</si>
  <si>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</si>
  <si>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</si>
  <si>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</si>
  <si>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</si>
  <si>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</si>
  <si>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</si>
  <si>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</si>
  <si>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</si>
  <si>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</si>
  <si>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</si>
  <si>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</si>
  <si>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</si>
  <si>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</si>
  <si>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</si>
  <si>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</si>
  <si>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</si>
  <si>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</si>
  <si>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</si>
  <si>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</si>
  <si>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</si>
  <si>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</si>
  <si>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</si>
  <si>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</si>
  <si>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</si>
  <si>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</si>
  <si>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</si>
  <si>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</si>
  <si>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</si>
  <si>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</si>
  <si>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</si>
  <si>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</si>
  <si>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</si>
  <si>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</si>
  <si>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</si>
  <si>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</si>
  <si>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</si>
  <si>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</si>
  <si>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</si>
  <si>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</si>
  <si>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</si>
  <si>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</si>
  <si>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</si>
  <si>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</si>
  <si>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</si>
  <si>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</si>
  <si>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</si>
  <si>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</si>
  <si>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</si>
  <si>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</si>
  <si>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</si>
  <si>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</si>
  <si>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</si>
  <si>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</si>
  <si>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</si>
  <si>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</si>
  <si>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</si>
  <si>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</si>
  <si>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</si>
  <si>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</si>
  <si>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</si>
  <si>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</si>
  <si>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</si>
  <si>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</si>
  <si>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</si>
  <si>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</si>
  <si>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</si>
  <si>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</si>
  <si>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</si>
  <si>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</si>
  <si>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</si>
  <si>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</si>
  <si>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</si>
  <si>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</si>
  <si>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</si>
  <si>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</si>
  <si>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</si>
  <si>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</si>
  <si>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</si>
  <si>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</si>
  <si>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</si>
  <si>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</si>
  <si>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</si>
  <si>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</si>
  <si>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</si>
  <si>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</si>
  <si>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</si>
  <si>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</si>
  <si>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</si>
  <si>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</si>
  <si>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</si>
  <si>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</si>
  <si>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</si>
  <si>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</si>
  <si>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</si>
  <si>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</si>
  <si>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</si>
  <si>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</si>
  <si>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</si>
  <si>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</si>
  <si>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</si>
  <si>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</si>
  <si>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</si>
  <si>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</si>
  <si>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</si>
  <si>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</si>
  <si>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</si>
  <si>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</si>
  <si>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</si>
  <si>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</si>
  <si>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</si>
  <si>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</si>
  <si>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</si>
  <si>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</si>
  <si>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</si>
  <si>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</si>
  <si>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</si>
  <si>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</si>
  <si>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</si>
  <si>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</si>
  <si>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</si>
  <si>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</si>
  <si>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</si>
  <si>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</si>
  <si>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</si>
  <si>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</si>
  <si>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</si>
  <si>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</si>
  <si>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</si>
  <si>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</si>
  <si>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</si>
  <si>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</si>
  <si>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</si>
  <si>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</si>
  <si>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</si>
  <si>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</si>
  <si>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</si>
  <si>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</si>
  <si>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</si>
  <si>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</si>
  <si>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</si>
  <si>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</si>
  <si>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</si>
  <si>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</si>
  <si>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</si>
  <si>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</si>
  <si>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</si>
  <si>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</si>
  <si>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</si>
  <si>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</si>
  <si>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</si>
  <si>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</si>
  <si>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</si>
  <si>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</si>
  <si>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</si>
  <si>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</si>
  <si>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</si>
  <si>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</si>
  <si>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</si>
  <si>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</si>
  <si>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</si>
  <si>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</si>
  <si>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</si>
  <si>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</si>
  <si>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</si>
  <si>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</si>
  <si>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</si>
  <si>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</si>
  <si>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</si>
  <si>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</si>
  <si>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</si>
  <si>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</si>
  <si>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</si>
  <si>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</si>
  <si>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</si>
  <si>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</si>
  <si>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</si>
  <si>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</si>
  <si>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</si>
  <si>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</si>
  <si>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</si>
  <si>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</si>
  <si>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</si>
  <si>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</si>
  <si>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</si>
  <si>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</si>
  <si>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</si>
  <si>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</si>
  <si>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</si>
  <si>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</si>
  <si>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</si>
  <si>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</si>
  <si>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</si>
  <si>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</si>
  <si>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</si>
  <si>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</si>
  <si>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</si>
  <si>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</si>
  <si>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</si>
  <si>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</si>
  <si>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</si>
  <si>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</si>
  <si>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</si>
  <si>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</si>
  <si>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</si>
  <si>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</si>
  <si>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</si>
  <si>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</si>
  <si>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</si>
  <si>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</si>
  <si>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</si>
  <si>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</si>
  <si>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</si>
  <si>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</si>
  <si>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</si>
  <si>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</si>
  <si>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</si>
  <si>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</si>
  <si>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</si>
  <si>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</si>
  <si>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</si>
  <si>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</si>
  <si>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</si>
  <si>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</si>
  <si>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</si>
  <si>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</si>
  <si>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</si>
  <si>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</si>
  <si>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</si>
  <si>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</si>
  <si>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</si>
  <si>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</si>
  <si>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</si>
  <si>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</si>
  <si>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</si>
  <si>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</si>
  <si>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</si>
  <si>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</si>
  <si>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</si>
  <si>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</si>
  <si>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</si>
  <si>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</si>
  <si>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</si>
  <si>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</si>
  <si>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</si>
  <si>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</si>
  <si>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</si>
  <si>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</si>
  <si>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</si>
  <si>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</si>
  <si>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</si>
  <si>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</si>
  <si>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</si>
  <si>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</si>
  <si>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</si>
  <si>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</si>
  <si>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</si>
  <si>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</si>
  <si>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</si>
  <si>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</si>
  <si>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</si>
  <si>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</si>
  <si>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</si>
  <si>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</si>
  <si>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</si>
  <si>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</si>
  <si>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</si>
  <si>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</si>
  <si>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</si>
  <si>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</si>
  <si>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</si>
  <si>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</si>
  <si>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</si>
  <si>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</si>
  <si>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</si>
  <si>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</si>
  <si>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</si>
  <si>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</si>
  <si>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</si>
  <si>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</si>
  <si>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</si>
  <si>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</si>
  <si>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</si>
  <si>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</si>
  <si>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</si>
  <si>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</si>
  <si>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</si>
  <si>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</si>
  <si>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</si>
  <si>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</si>
  <si>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</si>
  <si>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</si>
  <si>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</si>
  <si>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</si>
  <si>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</si>
  <si>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</si>
  <si>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</si>
  <si>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</si>
  <si>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</si>
  <si>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</si>
  <si>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</si>
  <si>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</si>
  <si>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</si>
  <si>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</si>
  <si>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</si>
  <si>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</si>
  <si>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</si>
  <si>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</si>
  <si>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</si>
  <si>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</si>
  <si>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</si>
  <si>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</si>
  <si>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</si>
  <si>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</si>
  <si>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</si>
  <si>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</si>
  <si>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</si>
  <si>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</si>
  <si>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</si>
  <si>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</si>
  <si>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</si>
  <si>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</si>
  <si>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</si>
  <si>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</si>
  <si>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</si>
  <si>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</si>
  <si>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</si>
  <si>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</si>
  <si>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</si>
  <si>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</si>
  <si>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</si>
  <si>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</si>
  <si>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</si>
  <si>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</si>
  <si>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</si>
  <si>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</si>
  <si>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</si>
  <si>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</si>
  <si>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</si>
  <si>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</si>
  <si>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</si>
  <si>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</si>
  <si>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</si>
  <si>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</si>
  <si>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</si>
  <si>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</si>
  <si>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</si>
  <si>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</si>
  <si>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</si>
  <si>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</si>
  <si>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</si>
  <si>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</si>
  <si>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</si>
  <si>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</si>
  <si>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</si>
  <si>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</si>
  <si>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</si>
  <si>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</si>
  <si>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</si>
  <si>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</si>
  <si>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</si>
  <si>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</si>
  <si>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</si>
  <si>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</si>
  <si>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</si>
  <si>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</si>
  <si>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</si>
  <si>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</si>
  <si>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</si>
  <si>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</si>
  <si>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</si>
  <si>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</si>
  <si>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</si>
  <si>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</si>
  <si>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</si>
  <si>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</si>
  <si>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</si>
  <si>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</si>
  <si>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</si>
  <si>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</si>
  <si>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</si>
  <si>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</si>
  <si>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</si>
  <si>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</si>
  <si>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</si>
  <si>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</si>
  <si>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</si>
  <si>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</si>
  <si>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</si>
  <si>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</si>
  <si>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</si>
  <si>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</si>
  <si>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</si>
  <si>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</si>
  <si>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</si>
  <si>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</si>
  <si>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</si>
  <si>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</si>
  <si>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</si>
  <si>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</si>
  <si>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</si>
  <si>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</si>
  <si>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</si>
  <si>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</si>
  <si>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</si>
  <si>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</si>
  <si>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</si>
  <si>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</si>
  <si>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</si>
  <si>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</si>
  <si>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</si>
  <si>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</si>
  <si>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</si>
  <si>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</si>
  <si>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</si>
  <si>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</si>
  <si>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</si>
  <si>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</si>
  <si>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</si>
  <si>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</si>
  <si>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</si>
  <si>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</si>
  <si>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</si>
  <si>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</si>
  <si>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</si>
  <si>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</si>
  <si>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</si>
  <si>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</si>
  <si>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</si>
  <si>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</si>
  <si>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</si>
  <si>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</si>
  <si>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</si>
  <si>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</si>
  <si>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</si>
  <si>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</si>
  <si>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</si>
  <si>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</si>
  <si>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</si>
  <si>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</si>
  <si>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</si>
  <si>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</si>
  <si>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</si>
  <si>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</si>
  <si>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</si>
  <si>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</si>
  <si>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</si>
  <si>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</si>
  <si>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</si>
  <si>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</si>
  <si>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</si>
  <si>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</si>
  <si>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</si>
  <si>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</si>
  <si>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</si>
  <si>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</si>
  <si>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</si>
  <si>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</si>
  <si>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</si>
  <si>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</si>
  <si>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</si>
  <si>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</si>
  <si>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</si>
  <si>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</si>
  <si>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</si>
  <si>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</si>
  <si>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</si>
  <si>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</si>
  <si>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</si>
  <si>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</si>
  <si>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</si>
  <si>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</si>
  <si>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</si>
  <si>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</si>
  <si>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</si>
  <si>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</si>
  <si>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</si>
  <si>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</si>
  <si>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</si>
  <si>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</si>
  <si>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</si>
  <si>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</si>
  <si>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</si>
  <si>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</si>
  <si>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</si>
  <si>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</si>
  <si>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</si>
  <si>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</si>
  <si>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</si>
  <si>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</si>
  <si>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</si>
  <si>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</si>
  <si>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</si>
  <si>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</si>
  <si>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</si>
  <si>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</si>
  <si>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</si>
  <si>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</si>
  <si>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</si>
  <si>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</si>
  <si>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</si>
  <si>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</si>
  <si>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</si>
  <si>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</si>
  <si>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</si>
  <si>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</si>
  <si>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</si>
  <si>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</si>
  <si>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</si>
  <si>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</si>
  <si>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</si>
  <si>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</si>
  <si>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</si>
  <si>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</si>
  <si>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</si>
  <si>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</si>
  <si>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</si>
  <si>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</si>
  <si>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</si>
  <si>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</si>
  <si>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</si>
  <si>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</si>
  <si>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</si>
  <si>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</si>
  <si>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</si>
  <si>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</si>
  <si>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</si>
  <si>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</si>
  <si>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</si>
  <si>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</si>
  <si>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</si>
  <si>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</si>
  <si>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</si>
  <si>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</si>
  <si>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</si>
  <si>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</si>
  <si>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</si>
  <si>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</si>
  <si>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</si>
  <si>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</si>
  <si>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</si>
  <si>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</si>
  <si>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</si>
  <si>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</si>
  <si>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</si>
  <si>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</si>
  <si>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</si>
  <si>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</si>
  <si>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</si>
  <si>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</si>
  <si>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</si>
  <si>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</si>
  <si>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</si>
  <si>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</si>
  <si>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</si>
  <si>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</si>
  <si>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</si>
  <si>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</si>
  <si>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</si>
  <si>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</si>
  <si>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</si>
  <si>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</si>
  <si>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</si>
  <si>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</si>
  <si>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</si>
  <si>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</si>
  <si>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</si>
  <si>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</si>
  <si>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</si>
  <si>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</si>
  <si>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</si>
  <si>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</si>
  <si>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</si>
  <si>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</si>
  <si>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</si>
  <si>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</si>
  <si>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</si>
  <si>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</si>
  <si>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</si>
  <si>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</si>
  <si>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</si>
  <si>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</si>
  <si>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</si>
  <si>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</si>
  <si>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</si>
  <si>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</si>
  <si>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</si>
  <si>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</si>
  <si>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</si>
  <si>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</si>
  <si>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</si>
  <si>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</si>
  <si>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</si>
  <si>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</si>
  <si>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</si>
  <si>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</si>
  <si>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</si>
  <si>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</si>
  <si>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</si>
  <si>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</si>
  <si>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</si>
  <si>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</si>
  <si>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</si>
  <si>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</si>
  <si>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</si>
  <si>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</si>
  <si>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</si>
  <si>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</si>
  <si>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</si>
  <si>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</si>
  <si>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</si>
  <si>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</si>
  <si>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</si>
  <si>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</si>
  <si>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</si>
  <si>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</si>
  <si>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</si>
  <si>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</si>
  <si>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</si>
  <si>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</si>
  <si>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</si>
  <si>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</si>
  <si>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</si>
  <si>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</si>
  <si>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</si>
  <si>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</si>
  <si>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</si>
  <si>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</si>
  <si>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</si>
  <si>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</si>
  <si>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</si>
  <si>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</si>
  <si>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</si>
  <si>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</si>
  <si>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</si>
  <si>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</si>
  <si>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</si>
  <si>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</si>
  <si>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</si>
  <si>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</si>
  <si>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</si>
  <si>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</si>
  <si>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</si>
  <si>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</si>
  <si>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</si>
  <si>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</si>
  <si>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</si>
  <si>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</si>
  <si>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</si>
  <si>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</si>
  <si>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</si>
  <si>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</si>
  <si>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</si>
  <si>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</si>
  <si>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</si>
  <si>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</si>
  <si>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</si>
  <si>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</si>
  <si>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</si>
  <si>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</si>
  <si>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</si>
  <si>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</si>
  <si>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</si>
  <si>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</si>
  <si>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</si>
  <si>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</si>
  <si>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</si>
  <si>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</si>
  <si>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</si>
  <si>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</si>
  <si>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</si>
  <si>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</si>
  <si>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</si>
  <si>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</si>
  <si>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</si>
  <si>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</si>
  <si>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</si>
  <si>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</si>
  <si>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</si>
  <si>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</si>
  <si>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</si>
  <si>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</si>
  <si>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</si>
  <si>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</si>
  <si>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</si>
  <si>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</si>
  <si>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</si>
  <si>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</si>
  <si>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</si>
  <si>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</si>
  <si>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</si>
  <si>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</si>
  <si>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</si>
  <si>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</si>
  <si>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</si>
  <si>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</si>
  <si>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</si>
  <si>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</si>
  <si>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</si>
  <si>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</si>
  <si>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</si>
  <si>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</si>
  <si>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</si>
  <si>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</si>
  <si>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</si>
  <si>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</si>
  <si>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</si>
  <si>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</si>
  <si>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</si>
  <si>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</si>
  <si>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</si>
  <si>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</si>
  <si>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</si>
  <si>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</si>
  <si>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</si>
  <si>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</si>
  <si>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</si>
  <si>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</si>
  <si>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</si>
  <si>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</si>
  <si>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</si>
  <si>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</si>
  <si>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</si>
  <si>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</si>
  <si>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</si>
  <si>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</si>
  <si>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</si>
  <si>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</si>
  <si>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</si>
  <si>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</si>
  <si>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</si>
  <si>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</si>
  <si>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</si>
  <si>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</si>
  <si>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</si>
  <si>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</si>
  <si>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</si>
  <si>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</si>
  <si>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</si>
  <si>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</si>
  <si>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</si>
  <si>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</si>
  <si>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</si>
  <si>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</si>
  <si>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</si>
  <si>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</si>
  <si>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</si>
  <si>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</si>
  <si>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</si>
  <si>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</si>
  <si>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</si>
  <si>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</si>
  <si>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</si>
  <si>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</si>
  <si>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</si>
  <si>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</si>
  <si>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</si>
  <si>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</si>
  <si>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</si>
  <si>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</si>
  <si>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</si>
  <si>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</si>
  <si>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</si>
  <si>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</si>
  <si>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</si>
  <si>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</si>
  <si>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</si>
  <si>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</si>
  <si>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</si>
  <si>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</si>
  <si>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</si>
  <si>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</si>
  <si>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</si>
  <si>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</si>
  <si>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</si>
  <si>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</si>
  <si>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</si>
  <si>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</si>
  <si>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</si>
  <si>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</si>
  <si>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</si>
  <si>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</si>
  <si>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</si>
  <si>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</si>
  <si>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</si>
  <si>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</si>
  <si>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</si>
  <si>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</si>
  <si>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</si>
  <si>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</si>
  <si>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</si>
  <si>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</si>
  <si>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</si>
  <si>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</si>
  <si>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</si>
  <si>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</si>
  <si>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</si>
  <si>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</si>
  <si>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</si>
  <si>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</si>
  <si>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</si>
  <si>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</si>
  <si>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</si>
  <si>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</si>
  <si>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</si>
  <si>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</si>
  <si>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</si>
  <si>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</si>
  <si>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</si>
  <si>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</si>
  <si>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</si>
  <si>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</si>
  <si>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</si>
  <si>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</si>
  <si>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</si>
  <si>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</si>
  <si>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</si>
  <si>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</si>
  <si>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</si>
  <si>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</si>
  <si>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</si>
  <si>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</si>
  <si>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</si>
  <si>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</si>
  <si>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</si>
  <si>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</si>
  <si>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</si>
  <si>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</si>
  <si>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</si>
  <si>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</si>
  <si>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</si>
  <si>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</si>
  <si>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</si>
  <si>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</si>
  <si>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</si>
  <si>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</si>
  <si>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</si>
  <si>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</si>
  <si>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</si>
  <si>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</si>
  <si>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</si>
  <si>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</si>
  <si>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</si>
  <si>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</si>
  <si>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</si>
  <si>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</si>
  <si>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</si>
  <si>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</si>
  <si>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</si>
  <si>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</si>
  <si>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</si>
  <si>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</si>
  <si>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</si>
  <si>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</si>
  <si>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</si>
  <si>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</si>
  <si>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</si>
  <si>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</si>
  <si>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</si>
  <si>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</si>
  <si>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</si>
  <si>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</si>
  <si>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</si>
  <si>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</si>
  <si>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</si>
  <si>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</si>
  <si>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</si>
  <si>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</si>
  <si>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</si>
  <si>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</si>
  <si>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</si>
  <si>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</si>
  <si>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</si>
  <si>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</si>
  <si>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</si>
  <si>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</si>
  <si>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</si>
  <si>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</si>
  <si>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</si>
  <si>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</si>
  <si>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</si>
  <si>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</si>
  <si>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</si>
  <si>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</si>
  <si>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</si>
  <si>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</si>
  <si>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</si>
  <si>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</si>
  <si>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</si>
  <si>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</si>
  <si>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</si>
  <si>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</si>
  <si>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</si>
  <si>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</si>
  <si>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</si>
  <si>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</si>
  <si>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</si>
  <si>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</si>
  <si>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</si>
  <si>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</si>
  <si>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</si>
  <si>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</si>
  <si>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</si>
  <si>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</si>
  <si>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</si>
  <si>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</si>
  <si>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</si>
  <si>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</si>
  <si>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</si>
  <si>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</si>
  <si>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</si>
  <si>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</si>
  <si>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</si>
  <si>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</si>
  <si>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</si>
  <si>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</si>
  <si>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</si>
  <si>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</si>
  <si>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</si>
  <si>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</si>
  <si>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</si>
  <si>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</si>
  <si>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</si>
  <si>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</si>
  <si>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</si>
  <si>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</si>
  <si>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</si>
  <si>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</si>
  <si>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</si>
  <si>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</si>
  <si>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</si>
  <si>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</si>
  <si>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</si>
  <si>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</si>
  <si>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</si>
  <si>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</si>
  <si>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</si>
  <si>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</si>
  <si>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</si>
  <si>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</si>
  <si>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</si>
  <si>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</si>
  <si>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</si>
  <si>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</si>
  <si>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</si>
  <si>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</si>
  <si>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</si>
  <si>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</si>
  <si>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</si>
  <si>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</si>
  <si>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</si>
  <si>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</si>
  <si>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</si>
  <si>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</si>
  <si>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</si>
  <si>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</si>
  <si>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</si>
  <si>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</si>
  <si>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</si>
  <si>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</si>
  <si>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</si>
  <si>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</si>
  <si>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</si>
  <si>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</si>
  <si>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</si>
  <si>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</si>
  <si>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</si>
  <si>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</si>
  <si>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</si>
  <si>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</si>
  <si>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</si>
  <si>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</si>
  <si>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</si>
  <si>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</si>
  <si>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</si>
  <si>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</si>
  <si>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</si>
  <si>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</si>
  <si>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</si>
  <si>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</si>
  <si>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</si>
  <si>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</si>
  <si>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</si>
  <si>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</si>
  <si>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</si>
  <si>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</si>
  <si>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</si>
  <si>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</si>
  <si>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</si>
  <si>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</si>
  <si>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</si>
  <si>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</si>
  <si>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</si>
  <si>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</si>
  <si>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</si>
  <si>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</si>
  <si>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</si>
  <si>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</si>
  <si>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</si>
  <si>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</si>
  <si>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</si>
  <si>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</si>
  <si>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</si>
  <si>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</si>
  <si>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</si>
  <si>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</si>
  <si>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</si>
  <si>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</si>
  <si>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</si>
  <si>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</si>
  <si>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</si>
  <si>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</si>
  <si>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</si>
  <si>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</si>
  <si>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</si>
  <si>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</si>
  <si>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</si>
  <si>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</si>
  <si>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</si>
  <si>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</si>
  <si>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</si>
  <si>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</si>
  <si>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</si>
  <si>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</si>
  <si>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</si>
  <si>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</si>
  <si>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</si>
  <si>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</si>
  <si>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</si>
  <si>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</si>
  <si>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</si>
  <si>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</si>
  <si>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</si>
  <si>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</si>
  <si>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</si>
  <si>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</si>
  <si>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</si>
  <si>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</si>
  <si>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</si>
  <si>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</si>
  <si>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</si>
  <si>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</si>
  <si>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</si>
  <si>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</si>
  <si>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</si>
  <si>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</si>
  <si>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</si>
  <si>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</si>
  <si>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</si>
  <si>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</si>
  <si>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</si>
  <si>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</si>
  <si>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</si>
  <si>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</si>
  <si>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</si>
  <si>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</si>
  <si>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</si>
  <si>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</si>
  <si>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</si>
  <si>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</si>
  <si>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</si>
  <si>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</si>
  <si>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</si>
  <si>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</si>
  <si>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</si>
  <si>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</si>
  <si>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</si>
  <si>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</si>
  <si>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</si>
  <si>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</si>
  <si>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</si>
  <si>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</si>
  <si>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</si>
  <si>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</si>
  <si>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</si>
  <si>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</si>
  <si>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</si>
  <si>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</si>
  <si>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</si>
  <si>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</si>
  <si>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</si>
  <si>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</si>
  <si>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</si>
  <si>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</si>
  <si>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</si>
  <si>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</si>
  <si>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</si>
  <si>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</si>
  <si>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</si>
  <si>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</si>
  <si>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</si>
  <si>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</si>
  <si>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</si>
  <si>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</si>
  <si>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</si>
  <si>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</si>
  <si>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</si>
  <si>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</si>
  <si>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</si>
  <si>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</si>
  <si>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</si>
  <si>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</si>
  <si>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</si>
  <si>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</si>
  <si>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</si>
  <si>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</si>
  <si>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</si>
  <si>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</si>
  <si>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</si>
  <si>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</si>
  <si>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</si>
  <si>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</si>
  <si>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</si>
  <si>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</si>
  <si>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</si>
  <si>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</si>
  <si>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</si>
  <si>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</si>
  <si>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</si>
  <si>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</si>
  <si>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</si>
  <si>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</si>
  <si>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</si>
  <si>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</si>
  <si>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</si>
  <si>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</si>
  <si>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</si>
  <si>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</si>
  <si>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</si>
  <si>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</si>
  <si>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</si>
  <si>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</si>
  <si>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</si>
  <si>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</si>
  <si>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</si>
  <si>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</si>
  <si>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</si>
  <si>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</si>
  <si>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</si>
  <si>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</si>
  <si>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</si>
  <si>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</si>
  <si>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</si>
  <si>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</si>
  <si>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</si>
  <si>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</si>
  <si>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</si>
  <si>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</si>
  <si>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</si>
  <si>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</si>
  <si>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</si>
  <si>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</si>
  <si>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</si>
  <si>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</si>
  <si>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</si>
  <si>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</si>
  <si>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</si>
  <si>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</si>
  <si>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</si>
  <si>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</si>
  <si>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</si>
  <si>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</si>
  <si>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</si>
  <si>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</si>
  <si>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</si>
  <si>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</si>
  <si>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</si>
  <si>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</si>
  <si>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</si>
  <si>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</si>
  <si>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</si>
  <si>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</si>
  <si>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</si>
  <si>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</si>
  <si>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</si>
  <si>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</si>
  <si>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</si>
  <si>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</si>
  <si>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</si>
  <si>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</si>
  <si>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</si>
  <si>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</si>
  <si>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</si>
  <si>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</si>
  <si>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</si>
  <si>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</si>
  <si>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</si>
  <si>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</si>
  <si>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</si>
  <si>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</si>
  <si>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</si>
  <si>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</si>
  <si>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</si>
  <si>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</si>
  <si>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</si>
  <si>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</si>
  <si>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</si>
  <si>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</si>
  <si>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</si>
  <si>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</si>
  <si>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</si>
  <si>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</si>
  <si>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</si>
  <si>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</si>
  <si>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</si>
  <si>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</si>
  <si>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</si>
  <si>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</si>
  <si>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</si>
  <si>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</si>
  <si>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</si>
  <si>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</si>
  <si>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</si>
  <si>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</si>
  <si>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</si>
  <si>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</si>
  <si>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</si>
  <si>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</si>
  <si>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</si>
  <si>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</si>
  <si>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</si>
  <si>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</si>
  <si>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</si>
  <si>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</si>
  <si>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</si>
  <si>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</si>
  <si>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</si>
  <si>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</si>
  <si>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</si>
  <si>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</si>
  <si>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</si>
  <si>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</si>
  <si>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</si>
  <si>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</si>
  <si>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</si>
  <si>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</si>
  <si>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</si>
  <si>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</si>
  <si>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</si>
  <si>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</si>
  <si>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</si>
  <si>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</si>
  <si>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</si>
  <si>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</si>
  <si>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</si>
  <si>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</si>
  <si>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</si>
  <si>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</si>
  <si>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</si>
  <si>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</si>
  <si>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</si>
  <si>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</si>
  <si>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</si>
  <si>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</si>
  <si>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</si>
  <si>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</si>
  <si>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</si>
  <si>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</si>
  <si>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</si>
  <si>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</si>
  <si>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</si>
  <si>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</si>
  <si>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</si>
  <si>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</si>
  <si>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</si>
  <si>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</si>
  <si>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</si>
  <si>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</si>
  <si>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</si>
  <si>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</si>
  <si>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</si>
  <si>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</si>
  <si>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</si>
  <si>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</si>
  <si>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</si>
  <si>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</si>
  <si>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</si>
  <si>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</si>
  <si>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</si>
  <si>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</si>
  <si>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</si>
  <si>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</si>
  <si>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</si>
  <si>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</si>
  <si>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</si>
  <si>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</si>
  <si>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</si>
  <si>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</si>
  <si>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</si>
  <si>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</si>
  <si>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</si>
  <si>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</si>
  <si>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</si>
  <si>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</si>
  <si>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</si>
  <si>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</si>
  <si>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</si>
  <si>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</si>
  <si>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</si>
  <si>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</si>
  <si>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</si>
  <si>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</si>
  <si>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</si>
  <si>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</si>
  <si>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</si>
  <si>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</si>
  <si>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</si>
  <si>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</si>
  <si>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</si>
  <si>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</si>
  <si>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</si>
  <si>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</si>
  <si>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</si>
  <si>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</si>
  <si>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</si>
  <si>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</si>
  <si>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</si>
  <si>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</si>
  <si>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</si>
  <si>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</si>
  <si>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</si>
  <si>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</si>
  <si>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</si>
  <si>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</si>
  <si>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</si>
  <si>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</si>
  <si>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</si>
  <si>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</si>
  <si>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</si>
  <si>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</si>
  <si>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</si>
  <si>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</si>
  <si>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</si>
  <si>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</si>
  <si>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</si>
  <si>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</si>
  <si>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</si>
  <si>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</si>
  <si>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</si>
  <si>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</si>
  <si>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</si>
  <si>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</si>
  <si>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</si>
  <si>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</si>
  <si>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</si>
  <si>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</si>
  <si>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</si>
  <si>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</si>
  <si>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</si>
  <si>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</si>
  <si>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</si>
  <si>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</si>
  <si>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</si>
  <si>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</si>
  <si>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</si>
  <si>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</si>
  <si>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</si>
  <si>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</si>
  <si>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</si>
  <si>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</si>
  <si>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</si>
  <si>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</si>
  <si>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</si>
  <si>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</si>
  <si>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</si>
  <si>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</si>
  <si>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</si>
  <si>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</si>
  <si>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</si>
  <si>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</si>
  <si>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</si>
  <si>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</si>
  <si>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</si>
  <si>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</si>
  <si>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</si>
  <si>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</si>
  <si>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</si>
  <si>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</si>
  <si>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</si>
  <si>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</si>
  <si>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</si>
  <si>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</si>
  <si>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</si>
  <si>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</si>
  <si>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</si>
  <si>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</si>
  <si>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</si>
  <si>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</si>
  <si>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</si>
  <si>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</si>
  <si>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</si>
  <si>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</si>
  <si>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</si>
  <si>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</si>
  <si>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</si>
  <si>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</si>
  <si>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</si>
  <si>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</si>
  <si>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</si>
  <si>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</si>
  <si>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</si>
  <si>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</si>
  <si>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</si>
  <si>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</si>
  <si>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</si>
  <si>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</si>
  <si>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</si>
  <si>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</si>
  <si>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</si>
  <si>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</si>
  <si>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</si>
  <si>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</si>
  <si>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</si>
  <si>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</si>
  <si>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</si>
  <si>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</si>
  <si>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</si>
  <si>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</si>
  <si>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</si>
  <si>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</si>
  <si>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</si>
  <si>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</si>
  <si>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</si>
  <si>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</si>
  <si>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</si>
  <si>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</si>
  <si>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</si>
  <si>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</si>
  <si>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</si>
  <si>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</si>
  <si>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</si>
  <si>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</si>
  <si>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</si>
  <si>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</si>
  <si>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</si>
  <si>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</si>
  <si>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</si>
  <si>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</si>
  <si>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</si>
  <si>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</si>
  <si>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</si>
  <si>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</si>
  <si>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</si>
  <si>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</si>
  <si>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</si>
  <si>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</si>
  <si>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</si>
  <si>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</si>
  <si>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</si>
  <si>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</si>
  <si>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</si>
  <si>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</si>
  <si>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</si>
  <si>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</si>
  <si>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</si>
  <si>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</si>
  <si>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</si>
  <si>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</si>
  <si>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</si>
  <si>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</si>
  <si>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</si>
  <si>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</si>
  <si>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</si>
  <si>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</si>
  <si>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</si>
  <si>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</si>
  <si>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</si>
  <si>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</si>
  <si>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</si>
  <si>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</si>
  <si>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</si>
  <si>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</si>
  <si>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</si>
  <si>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</si>
  <si>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</si>
  <si>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</si>
  <si>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</si>
  <si>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</si>
  <si>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</si>
  <si>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</si>
  <si>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</si>
  <si>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</si>
  <si>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</si>
  <si>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</si>
  <si>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</si>
  <si>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</si>
  <si>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</si>
  <si>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</si>
  <si>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</si>
  <si>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</si>
  <si>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</si>
  <si>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</si>
  <si>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</si>
  <si>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</si>
  <si>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</si>
  <si>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</si>
  <si>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</si>
  <si>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</si>
  <si>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</si>
  <si>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</si>
  <si>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</si>
  <si>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</si>
  <si>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</si>
  <si>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</si>
  <si>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</si>
  <si>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</si>
  <si>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</si>
  <si>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</si>
  <si>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</si>
  <si>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</si>
  <si>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</si>
  <si>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</si>
  <si>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</si>
  <si>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</si>
  <si>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</si>
  <si>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</si>
  <si>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</si>
  <si>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</si>
  <si>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</si>
  <si>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</si>
  <si>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</si>
  <si>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</si>
  <si>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</si>
  <si>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</si>
  <si>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</si>
  <si>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</si>
  <si>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</si>
  <si>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</si>
  <si>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</si>
  <si>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</si>
  <si>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</si>
  <si>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</si>
  <si>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</si>
  <si>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</si>
  <si>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</si>
  <si>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</si>
  <si>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</si>
  <si>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</si>
  <si>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</si>
  <si>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</si>
  <si>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</si>
  <si>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</si>
  <si>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</si>
  <si>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</si>
  <si>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</si>
  <si>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</si>
  <si>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</si>
  <si>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</si>
  <si>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</si>
  <si>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</si>
  <si>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</si>
  <si>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</si>
  <si>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</si>
  <si>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</si>
  <si>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</si>
  <si>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</si>
  <si>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</si>
  <si>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</si>
  <si>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</si>
  <si>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</si>
  <si>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</si>
  <si>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</si>
  <si>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</si>
  <si>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</si>
  <si>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</si>
  <si>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</si>
  <si>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</si>
  <si>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</si>
  <si>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</si>
  <si>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</si>
  <si>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</si>
  <si>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</si>
  <si>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</si>
  <si>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</si>
  <si>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</si>
  <si>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</si>
  <si>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</si>
  <si>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</si>
  <si>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</si>
  <si>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</si>
  <si>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</si>
  <si>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</si>
  <si>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</si>
  <si>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</si>
  <si>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</si>
  <si>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</si>
  <si>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</si>
  <si>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</si>
  <si>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</si>
  <si>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</si>
  <si>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</si>
  <si>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</si>
  <si>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</si>
  <si>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</si>
  <si>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</si>
  <si>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</si>
  <si>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</si>
  <si>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</si>
  <si>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</si>
  <si>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</si>
  <si>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</si>
  <si>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</si>
  <si>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</si>
  <si>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</si>
  <si>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</si>
  <si>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</si>
  <si>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</si>
  <si>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</si>
  <si>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</si>
  <si>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</si>
  <si>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</si>
  <si>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</si>
  <si>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</si>
  <si>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</si>
  <si>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</si>
  <si>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</si>
  <si>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</si>
  <si>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</si>
  <si>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</si>
  <si>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</si>
  <si>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</si>
  <si>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</si>
  <si>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</si>
  <si>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</si>
  <si>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</si>
  <si>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</si>
  <si>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</si>
  <si>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</si>
  <si>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</si>
  <si>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</si>
  <si>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</si>
  <si>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</si>
  <si>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</si>
  <si>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</si>
  <si>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</si>
  <si>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</si>
  <si>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</si>
  <si>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</si>
  <si>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</si>
  <si>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</si>
  <si>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</si>
  <si>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</si>
  <si>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</si>
  <si>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</si>
  <si>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</si>
  <si>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</si>
  <si>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</si>
  <si>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</si>
  <si>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</si>
  <si>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</si>
  <si>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</si>
  <si>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</si>
  <si>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</si>
  <si>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</si>
  <si>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</si>
  <si>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</si>
  <si>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</si>
  <si>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</si>
  <si>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</si>
  <si>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</si>
  <si>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</si>
  <si>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</si>
  <si>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</si>
  <si>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</si>
  <si>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</si>
  <si>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</si>
  <si>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</si>
  <si>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</si>
  <si>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</si>
  <si>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</si>
  <si>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</si>
  <si>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</si>
  <si>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</si>
  <si>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</si>
  <si>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</si>
  <si>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</si>
  <si>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</si>
  <si>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</si>
  <si>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</si>
  <si>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</si>
  <si>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</si>
  <si>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</si>
  <si>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</si>
  <si>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</si>
  <si>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</si>
  <si>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</si>
  <si>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</si>
  <si>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</si>
  <si>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</si>
  <si>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</si>
  <si>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</si>
  <si>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</si>
  <si>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</si>
  <si>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</si>
  <si>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</si>
  <si>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</si>
  <si>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</si>
  <si>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</si>
  <si>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</si>
  <si>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</si>
  <si>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</si>
  <si>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</si>
  <si>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</si>
  <si>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</si>
  <si>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</si>
  <si>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</si>
  <si>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</si>
  <si>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</si>
  <si>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</si>
  <si>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</si>
  <si>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</si>
  <si>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</si>
  <si>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</si>
  <si>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</si>
  <si>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</si>
  <si>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</si>
  <si>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</si>
  <si>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</si>
  <si>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</si>
  <si>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</si>
  <si>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</si>
  <si>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</si>
  <si>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</si>
  <si>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</si>
  <si>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</si>
  <si>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</si>
  <si>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</si>
  <si>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</si>
  <si>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</si>
  <si>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</si>
  <si>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</si>
  <si>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</si>
  <si>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</si>
  <si>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</si>
  <si>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</si>
  <si>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</si>
  <si>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</si>
  <si>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</si>
  <si>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</si>
  <si>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</si>
  <si>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</si>
  <si>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</si>
  <si>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</si>
  <si>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</si>
  <si>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</si>
  <si>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</si>
  <si>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</si>
  <si>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</si>
  <si>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</si>
  <si>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</si>
  <si>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</si>
  <si>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</si>
  <si>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</si>
  <si>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</si>
  <si>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</si>
  <si>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</si>
  <si>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</si>
  <si>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</si>
  <si>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</si>
  <si>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</si>
  <si>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</si>
  <si>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</si>
  <si>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</si>
  <si>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</si>
  <si>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</si>
  <si>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</si>
  <si>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</si>
  <si>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</si>
  <si>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</si>
  <si>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</si>
  <si>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</si>
  <si>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</si>
  <si>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</si>
  <si>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</si>
  <si>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</si>
  <si>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</si>
  <si>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</si>
  <si>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</si>
  <si>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</si>
  <si>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</si>
  <si>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</si>
  <si>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</si>
  <si>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</si>
  <si>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</si>
  <si>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</si>
  <si>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</si>
  <si>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</si>
  <si>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</si>
  <si>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</si>
  <si>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</si>
  <si>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</si>
  <si>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</si>
  <si>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</si>
  <si>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</si>
  <si>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</si>
  <si>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</si>
  <si>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</si>
  <si>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</si>
  <si>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</si>
  <si>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</si>
  <si>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</si>
  <si>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</si>
  <si>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</si>
  <si>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</si>
  <si>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</si>
  <si>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</si>
  <si>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</si>
  <si>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</si>
  <si>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</si>
  <si>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</si>
  <si>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</si>
  <si>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</si>
  <si>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</si>
  <si>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</si>
  <si>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</si>
  <si>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</si>
  <si>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</si>
  <si>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</si>
  <si>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</si>
  <si>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</si>
  <si>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</si>
  <si>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</si>
  <si>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</si>
  <si>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</si>
  <si>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</si>
  <si>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</si>
  <si>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</si>
  <si>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</si>
  <si>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</si>
  <si>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</si>
  <si>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</si>
  <si>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</si>
  <si>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</si>
  <si>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</si>
  <si>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</si>
  <si>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</si>
  <si>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</si>
  <si>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</si>
  <si>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</si>
  <si>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</si>
  <si>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</si>
  <si>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</si>
  <si>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</si>
  <si>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</si>
  <si>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</si>
  <si>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</si>
  <si>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</si>
  <si>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</si>
  <si>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</si>
  <si>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</si>
  <si>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</si>
  <si>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</si>
  <si>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</si>
  <si>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</si>
  <si>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</si>
  <si>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</si>
  <si>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</si>
  <si>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</si>
  <si>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</si>
  <si>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</si>
  <si>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</si>
  <si>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</si>
  <si>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</si>
  <si>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</si>
  <si>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</si>
  <si>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</si>
  <si>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</si>
  <si>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</si>
  <si>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</si>
  <si>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</si>
  <si>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</si>
  <si>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</si>
  <si>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</si>
  <si>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</si>
  <si>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</si>
  <si>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</si>
  <si>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</si>
  <si>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</si>
  <si>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</si>
  <si>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</si>
  <si>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</si>
  <si>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</si>
  <si>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</si>
  <si>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</si>
  <si>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</si>
  <si>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</si>
  <si>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</si>
  <si>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</si>
  <si>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</si>
  <si>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</si>
  <si>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</si>
  <si>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</si>
  <si>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</si>
  <si>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</si>
  <si>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</si>
  <si>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</si>
  <si>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</si>
  <si>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</si>
  <si>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</si>
  <si>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</si>
  <si>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</si>
  <si>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</si>
  <si>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</si>
  <si>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</si>
  <si>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</si>
  <si>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</si>
  <si>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</si>
  <si>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</si>
  <si>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</si>
  <si>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</si>
  <si>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</si>
  <si>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</si>
  <si>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</si>
  <si>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</si>
  <si>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</si>
  <si>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</si>
  <si>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</si>
  <si>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</si>
  <si>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</si>
  <si>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</si>
  <si>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</si>
  <si>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</si>
  <si>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</si>
  <si>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</si>
  <si>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</si>
  <si>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</si>
  <si>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</si>
  <si>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</si>
  <si>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</si>
  <si>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</si>
  <si>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</si>
  <si>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</si>
  <si>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</si>
  <si>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</si>
  <si>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</si>
  <si>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</si>
  <si>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</si>
  <si>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</si>
  <si>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</si>
  <si>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</si>
  <si>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</si>
  <si>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</si>
  <si>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</si>
  <si>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</si>
  <si>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</si>
  <si>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</si>
  <si>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</si>
  <si>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</si>
  <si>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</si>
  <si>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</si>
  <si>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</si>
  <si>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</si>
  <si>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</si>
  <si>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</si>
  <si>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</si>
  <si>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</si>
  <si>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</si>
  <si>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</si>
  <si>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</si>
  <si>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</si>
  <si>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</si>
  <si>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</si>
  <si>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</si>
  <si>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</si>
  <si>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</si>
  <si>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</si>
  <si>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</si>
  <si>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</si>
  <si>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</si>
  <si>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</si>
  <si>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</si>
  <si>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</si>
  <si>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</si>
  <si>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</si>
  <si>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</si>
  <si>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</si>
  <si>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</si>
  <si>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</si>
  <si>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</si>
  <si>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</si>
  <si>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</si>
  <si>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</si>
  <si>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</si>
  <si>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</si>
  <si>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</si>
  <si>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</si>
  <si>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</si>
  <si>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</si>
  <si>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</si>
  <si>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</si>
  <si>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</si>
  <si>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</si>
  <si>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</si>
  <si>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</si>
  <si>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</si>
  <si>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</si>
  <si>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</si>
  <si>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</si>
  <si>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</si>
  <si>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</si>
  <si>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</si>
  <si>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</si>
  <si>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</si>
  <si>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</si>
  <si>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</si>
  <si>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</si>
  <si>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</si>
  <si>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</si>
  <si>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</si>
  <si>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</si>
  <si>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</si>
  <si>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</si>
  <si>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</si>
  <si>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</si>
  <si>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</si>
  <si>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</si>
  <si>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</si>
  <si>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</si>
  <si>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</si>
  <si>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</si>
  <si>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</si>
  <si>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</si>
  <si>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</si>
  <si>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</si>
  <si>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</si>
  <si>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</si>
  <si>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</si>
  <si>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</si>
  <si>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</si>
  <si>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</si>
  <si>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</si>
  <si>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</si>
  <si>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</si>
  <si>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</si>
  <si>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</si>
  <si>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</si>
  <si>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</si>
  <si>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</si>
  <si>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</si>
  <si>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</si>
  <si>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</si>
  <si>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</si>
  <si>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</si>
  <si>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</si>
  <si>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</si>
  <si>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</si>
  <si>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</si>
  <si>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</si>
  <si>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</si>
  <si>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</si>
  <si>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</si>
  <si>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</si>
  <si>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</si>
  <si>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</si>
  <si>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</si>
  <si>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</si>
  <si>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</si>
  <si>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</si>
  <si>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</si>
  <si>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</si>
  <si>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</si>
  <si>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</si>
  <si>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</si>
  <si>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</si>
  <si>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</si>
  <si>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</si>
  <si>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</si>
  <si>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</si>
  <si>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</si>
  <si>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</si>
  <si>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</si>
  <si>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</si>
  <si>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</si>
  <si>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</si>
  <si>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</si>
  <si>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</si>
  <si>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</si>
  <si>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</si>
  <si>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</si>
  <si>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</si>
  <si>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</si>
  <si>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</si>
  <si>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</si>
  <si>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</si>
  <si>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</si>
  <si>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</si>
  <si>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</si>
  <si>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</si>
  <si>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</si>
  <si>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</si>
  <si>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</si>
  <si>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</si>
  <si>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</si>
  <si>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</si>
  <si>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</si>
  <si>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</si>
  <si>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</si>
  <si>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</si>
  <si>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</si>
  <si>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</si>
  <si>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</si>
  <si>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</si>
  <si>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</si>
  <si>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</si>
  <si>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</si>
  <si>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</si>
  <si>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</si>
  <si>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</si>
  <si>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</si>
  <si>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</si>
  <si>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</si>
  <si>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</si>
  <si>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</si>
  <si>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</si>
  <si>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</si>
  <si>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</si>
  <si>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</si>
  <si>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</si>
  <si>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</si>
  <si>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</si>
  <si>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</si>
  <si>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</si>
  <si>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</si>
  <si>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</si>
  <si>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</si>
  <si>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</si>
  <si>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</si>
  <si>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</si>
  <si>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</si>
  <si>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</si>
  <si>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</si>
  <si>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</si>
  <si>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</si>
  <si>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</si>
  <si>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</si>
  <si>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</si>
  <si>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</si>
  <si>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</si>
  <si>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</si>
  <si>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</si>
  <si>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</si>
  <si>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</si>
  <si>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</si>
  <si>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</si>
  <si>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</si>
  <si>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</si>
  <si>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</si>
  <si>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</si>
  <si>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</si>
  <si>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</si>
  <si>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</si>
  <si>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</si>
  <si>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</si>
  <si>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</si>
  <si>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</si>
  <si>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</si>
  <si>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</si>
  <si>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</si>
  <si>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</si>
  <si>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</si>
  <si>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</si>
  <si>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</si>
  <si>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</si>
  <si>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</si>
  <si>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</si>
  <si>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</si>
  <si>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</si>
  <si>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</si>
  <si>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</si>
  <si>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</si>
  <si>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</si>
  <si>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</si>
  <si>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</si>
  <si>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</si>
  <si>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</si>
  <si>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</si>
  <si>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</si>
  <si>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</si>
  <si>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</si>
  <si>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</si>
  <si>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</si>
  <si>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</si>
  <si>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</si>
  <si>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</si>
  <si>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</si>
  <si>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</si>
  <si>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</si>
  <si>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</si>
  <si>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</si>
  <si>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</si>
  <si>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</si>
  <si>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</si>
  <si>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</si>
  <si>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</si>
  <si>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</si>
  <si>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</si>
  <si>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</si>
  <si>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</si>
  <si>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</si>
  <si>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</si>
  <si>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</si>
  <si>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</si>
  <si>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</si>
  <si>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</si>
  <si>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</si>
  <si>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</si>
  <si>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</si>
  <si>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</si>
  <si>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</si>
  <si>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</si>
  <si>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</si>
  <si>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</si>
  <si>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</si>
  <si>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</si>
  <si>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</si>
  <si>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</si>
  <si>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</si>
  <si>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</si>
  <si>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</si>
  <si>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</si>
  <si>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</si>
  <si>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</si>
  <si>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</si>
  <si>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</si>
  <si>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</si>
  <si>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</si>
  <si>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</si>
  <si>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</si>
  <si>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</si>
  <si>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</si>
  <si>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</si>
  <si>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</si>
  <si>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</si>
  <si>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</si>
  <si>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</si>
  <si>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</si>
  <si>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</si>
  <si>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</si>
  <si>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</si>
  <si>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</si>
  <si>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</si>
  <si>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</si>
  <si>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</si>
  <si>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</si>
  <si>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</si>
  <si>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</si>
  <si>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</si>
  <si>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</si>
  <si>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</si>
  <si>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</si>
  <si>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</si>
  <si>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</si>
  <si>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</si>
  <si>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</si>
  <si>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</si>
  <si>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</si>
  <si>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</si>
  <si>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</si>
  <si>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</si>
  <si>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</si>
  <si>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</si>
  <si>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</si>
  <si>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</si>
  <si>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</si>
  <si>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</si>
  <si>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</si>
  <si>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</si>
  <si>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</si>
  <si>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</si>
  <si>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</si>
  <si>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</si>
  <si>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</si>
  <si>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</si>
  <si>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</si>
  <si>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</si>
  <si>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</si>
  <si>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</si>
  <si>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</si>
  <si>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</si>
  <si>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</si>
  <si>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</si>
  <si>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</si>
  <si>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</si>
  <si>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</si>
  <si>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</si>
  <si>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</si>
  <si>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</si>
  <si>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</si>
  <si>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</si>
  <si>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</si>
  <si>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</si>
  <si>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</si>
  <si>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</si>
  <si>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</si>
  <si>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</si>
  <si>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</si>
  <si>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</si>
  <si>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</si>
  <si>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</si>
  <si>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</si>
  <si>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</si>
  <si>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</si>
  <si>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</si>
  <si>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</si>
  <si>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</si>
  <si>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</si>
  <si>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</si>
  <si>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</si>
  <si>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</si>
  <si>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</si>
  <si>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</si>
  <si>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</si>
  <si>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</si>
  <si>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</si>
  <si>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</si>
  <si>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</si>
  <si>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</si>
  <si>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</si>
  <si>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</si>
  <si>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</si>
  <si>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</si>
  <si>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</si>
  <si>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</si>
  <si>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</si>
  <si>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</si>
  <si>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</si>
  <si>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</si>
  <si>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</si>
  <si>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</si>
  <si>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</si>
  <si>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</si>
  <si>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</si>
  <si>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</si>
  <si>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</si>
  <si>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</si>
  <si>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</si>
  <si>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</si>
  <si>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</si>
  <si>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</si>
  <si>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</si>
  <si>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</si>
  <si>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</si>
  <si>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</si>
  <si>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</si>
  <si>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</si>
  <si>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</si>
  <si>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</si>
  <si>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</si>
  <si>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</si>
  <si>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</si>
  <si>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</si>
  <si>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</si>
  <si>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</si>
  <si>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</si>
  <si>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</si>
  <si>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</si>
  <si>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</si>
  <si>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</si>
  <si>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</si>
  <si>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</si>
  <si>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</si>
  <si>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</si>
  <si>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</si>
  <si>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</si>
  <si>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</si>
  <si>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</si>
  <si>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</si>
  <si>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</si>
  <si>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</si>
  <si>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</si>
  <si>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</si>
  <si>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</si>
  <si>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</si>
  <si>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</si>
  <si>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</si>
  <si>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</si>
  <si>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</si>
  <si>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</si>
  <si>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</si>
  <si>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</si>
  <si>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</si>
  <si>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</si>
  <si>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</si>
  <si>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</si>
  <si>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</si>
  <si>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</si>
  <si>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</si>
  <si>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</si>
  <si>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</si>
  <si>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</si>
  <si>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</si>
  <si>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</si>
  <si>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</si>
  <si>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</si>
  <si>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</si>
  <si>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</si>
  <si>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</si>
  <si>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</si>
  <si>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</si>
  <si>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</si>
  <si>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</si>
  <si>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</si>
  <si>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</si>
  <si>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</si>
  <si>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</si>
  <si>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</si>
  <si>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</si>
  <si>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</si>
  <si>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</si>
  <si>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</si>
  <si>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</si>
  <si>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</si>
  <si>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</si>
  <si>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</si>
  <si>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</si>
  <si>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</si>
  <si>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</si>
  <si>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</si>
  <si>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</si>
  <si>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</si>
  <si>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</si>
  <si>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</si>
  <si>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</si>
  <si>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</si>
  <si>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</si>
  <si>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</si>
  <si>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</si>
  <si>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</si>
  <si>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</si>
  <si>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</si>
  <si>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</si>
  <si>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</si>
  <si>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</si>
  <si>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</si>
  <si>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</si>
  <si>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</si>
  <si>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</si>
  <si>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</si>
  <si>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</si>
  <si>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</si>
  <si>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</si>
  <si>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</si>
  <si>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</si>
  <si>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</si>
  <si>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</si>
  <si>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</si>
  <si>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</si>
  <si>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</si>
  <si>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</si>
  <si>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</si>
  <si>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</si>
  <si>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</si>
  <si>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</si>
  <si>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</si>
  <si>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</si>
  <si>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</si>
  <si>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</si>
  <si>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</si>
  <si>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</si>
  <si>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</si>
  <si>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</si>
  <si>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</si>
  <si>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</si>
  <si>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</si>
  <si>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</si>
  <si>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</si>
  <si>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</si>
  <si>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</si>
  <si>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</si>
  <si>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</si>
  <si>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</si>
  <si>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</si>
  <si>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</si>
  <si>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</si>
  <si>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</si>
  <si>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</si>
  <si>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</si>
  <si>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</si>
  <si>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</si>
  <si>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</si>
  <si>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</si>
  <si>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</si>
  <si>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</si>
  <si>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</si>
  <si>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</si>
  <si>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</si>
  <si>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</si>
  <si>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</si>
  <si>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</si>
  <si>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</si>
  <si>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</si>
  <si>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</si>
  <si>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</si>
  <si>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</si>
  <si>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</si>
  <si>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</si>
  <si>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</si>
  <si>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</si>
  <si>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</si>
  <si>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</si>
  <si>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</si>
  <si>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</si>
  <si>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</si>
  <si>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</si>
  <si>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</si>
  <si>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</si>
  <si>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</si>
  <si>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</si>
  <si>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</si>
  <si>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</si>
  <si>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</si>
  <si>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</si>
  <si>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</si>
  <si>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</si>
  <si>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</si>
  <si>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</si>
  <si>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</si>
  <si>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</si>
  <si>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</si>
  <si>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</si>
  <si>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</si>
  <si>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</si>
  <si>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</si>
  <si>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</si>
  <si>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</si>
  <si>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</si>
  <si>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</si>
  <si>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</si>
  <si>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</si>
  <si>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</si>
  <si>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</si>
  <si>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</si>
  <si>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</si>
  <si>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</si>
  <si>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</si>
  <si>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</si>
  <si>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</si>
  <si>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</si>
  <si>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</si>
  <si>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</si>
  <si>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</si>
  <si>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</si>
  <si>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</si>
  <si>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</si>
  <si>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</si>
  <si>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</si>
  <si>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</si>
  <si>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</si>
  <si>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</si>
  <si>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</si>
  <si>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</si>
  <si>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</si>
  <si>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</si>
  <si>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</si>
  <si>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</si>
  <si>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</si>
  <si>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</si>
  <si>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</si>
  <si>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</si>
  <si>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</si>
  <si>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</si>
  <si>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</si>
  <si>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</si>
  <si>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</si>
  <si>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</si>
  <si>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</si>
  <si>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</si>
  <si>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</si>
  <si>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</si>
  <si>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</si>
  <si>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</si>
  <si>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</si>
  <si>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</si>
  <si>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</si>
  <si>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</si>
  <si>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</si>
  <si>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</si>
  <si>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</si>
  <si>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</si>
  <si>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</si>
  <si>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</si>
  <si>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</si>
  <si>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</si>
  <si>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</si>
  <si>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</si>
  <si>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</si>
  <si>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</si>
  <si>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</si>
  <si>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</si>
  <si>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</si>
  <si>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</si>
  <si>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</si>
  <si>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</si>
  <si>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</si>
  <si>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</si>
  <si>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</si>
  <si>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</si>
  <si>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</si>
  <si>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</si>
  <si>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</si>
  <si>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</si>
  <si>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</si>
  <si>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</si>
  <si>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</si>
  <si>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</si>
  <si>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</si>
  <si>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</si>
  <si>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</si>
  <si>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</si>
  <si>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</si>
  <si>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</si>
  <si>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</si>
  <si>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</si>
  <si>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</si>
  <si>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</si>
  <si>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</si>
  <si>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</si>
  <si>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</si>
  <si>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</si>
  <si>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</si>
  <si>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</si>
  <si>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</si>
  <si>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</si>
  <si>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</si>
  <si>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</si>
  <si>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</si>
  <si>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</si>
  <si>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</si>
  <si>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</si>
  <si>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</si>
  <si>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</si>
  <si>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</si>
  <si>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</si>
  <si>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</si>
  <si>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</si>
  <si>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</si>
  <si>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</si>
  <si>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</si>
  <si>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</si>
  <si>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</si>
  <si>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</si>
  <si>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</si>
  <si>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</si>
  <si>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</si>
  <si>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</si>
  <si>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</si>
  <si>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</si>
  <si>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</si>
  <si>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</si>
  <si>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</si>
  <si>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</si>
  <si>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</si>
  <si>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</si>
  <si>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</si>
  <si>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</si>
  <si>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</si>
  <si>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</si>
  <si>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</si>
  <si>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</si>
  <si>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</si>
  <si>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</si>
  <si>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</si>
  <si>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</si>
  <si>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</si>
  <si>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</si>
  <si>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</si>
  <si>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</si>
  <si>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</si>
  <si>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</si>
  <si>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</si>
  <si>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</si>
  <si>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</si>
  <si>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</si>
  <si>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</si>
  <si>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</si>
  <si>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</si>
  <si>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</si>
  <si>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</si>
  <si>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</si>
  <si>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</si>
  <si>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</si>
  <si>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</si>
  <si>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</si>
  <si>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</si>
  <si>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</si>
  <si>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</si>
  <si>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</si>
  <si>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</si>
  <si>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</si>
  <si>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</si>
  <si>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</si>
  <si>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</si>
  <si>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</si>
  <si>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</si>
  <si>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</si>
  <si>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</si>
  <si>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</si>
  <si>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</si>
  <si>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</si>
  <si>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</si>
  <si>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</si>
  <si>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</si>
  <si>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</si>
  <si>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</si>
  <si>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</si>
  <si>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</si>
  <si>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</si>
  <si>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</si>
  <si>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</si>
  <si>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</si>
  <si>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</si>
  <si>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</si>
  <si>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</si>
  <si>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</si>
  <si>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</si>
  <si>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</si>
  <si>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</si>
  <si>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</si>
  <si>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</si>
  <si>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</si>
  <si>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</si>
  <si>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</si>
  <si>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</si>
  <si>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</si>
  <si>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</si>
  <si>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</si>
  <si>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</si>
  <si>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</si>
  <si>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</si>
  <si>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</si>
  <si>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</si>
  <si>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</si>
  <si>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</si>
  <si>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</si>
  <si>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</si>
  <si>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</si>
  <si>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</si>
  <si>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</si>
  <si>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</si>
  <si>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</si>
  <si>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</si>
  <si>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</si>
  <si>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</si>
  <si>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</si>
  <si>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</si>
  <si>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</si>
  <si>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</si>
  <si>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</si>
  <si>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</si>
  <si>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</si>
  <si>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</si>
  <si>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</si>
  <si>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</si>
  <si>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</si>
  <si>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</si>
  <si>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</si>
  <si>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</si>
  <si>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</si>
  <si>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</si>
  <si>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</si>
  <si>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</si>
  <si>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</si>
  <si>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</si>
  <si>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</si>
  <si>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</si>
  <si>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</si>
  <si>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</si>
  <si>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</si>
  <si>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</si>
  <si>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</si>
  <si>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</si>
  <si>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</si>
  <si>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</si>
  <si>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</si>
  <si>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</si>
  <si>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</si>
  <si>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</si>
  <si>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</si>
  <si>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</si>
  <si>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</si>
  <si>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</si>
  <si>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</si>
  <si>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</si>
  <si>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</si>
  <si>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</si>
  <si>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</si>
  <si>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</si>
  <si>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</si>
  <si>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</si>
  <si>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</si>
  <si>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</si>
  <si>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</si>
  <si>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</si>
  <si>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</si>
  <si>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</si>
  <si>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</si>
  <si>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</si>
  <si>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</si>
  <si>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</si>
  <si>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</si>
  <si>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</si>
  <si>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</si>
  <si>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</si>
  <si>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</si>
  <si>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</si>
  <si>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</si>
  <si>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</si>
  <si>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</si>
  <si>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</si>
  <si>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</si>
  <si>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</si>
  <si>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</si>
  <si>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</si>
  <si>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</si>
  <si>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</si>
  <si>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</si>
  <si>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</si>
  <si>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</si>
  <si>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</si>
  <si>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</si>
  <si>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</si>
  <si>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</si>
  <si>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</si>
  <si>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</si>
  <si>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</si>
  <si>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</si>
  <si>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</si>
  <si>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</si>
  <si>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</si>
  <si>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</si>
  <si>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</si>
  <si>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</si>
  <si>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</si>
  <si>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</si>
  <si>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</si>
  <si>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</si>
  <si>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</si>
  <si>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</si>
  <si>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</si>
  <si>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</si>
  <si>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</si>
  <si>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</si>
  <si>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</si>
  <si>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</si>
  <si>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</si>
  <si>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</si>
  <si>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</si>
  <si>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</si>
  <si>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</si>
  <si>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</si>
  <si>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</si>
  <si>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</si>
  <si>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</si>
  <si>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</si>
  <si>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</si>
  <si>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</si>
  <si>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</si>
  <si>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</si>
  <si>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</si>
  <si>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</si>
  <si>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</si>
  <si>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</si>
  <si>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</si>
  <si>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</si>
  <si>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</si>
  <si>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</si>
  <si>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</si>
  <si>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</si>
  <si>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</si>
  <si>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</si>
  <si>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</si>
  <si>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</si>
  <si>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</si>
  <si>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</si>
  <si>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</si>
  <si>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</si>
  <si>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</si>
  <si>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</si>
  <si>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</si>
  <si>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</si>
  <si>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</si>
  <si>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</si>
  <si>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</si>
  <si>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</si>
  <si>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</si>
  <si>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</si>
  <si>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</si>
  <si>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</si>
  <si>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</si>
  <si>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</si>
  <si>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</si>
  <si>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</si>
  <si>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</si>
  <si>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</si>
  <si>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</si>
  <si>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</si>
  <si>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</si>
  <si>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</si>
  <si>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</si>
  <si>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</si>
  <si>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</si>
  <si>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</si>
  <si>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</si>
  <si>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</si>
  <si>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</si>
  <si>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</si>
  <si>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</si>
  <si>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</si>
  <si>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</si>
  <si>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</si>
  <si>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</si>
  <si>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</si>
  <si>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</si>
  <si>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</si>
  <si>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</si>
  <si>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</si>
  <si>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</si>
  <si>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</si>
  <si>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</si>
  <si>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</si>
  <si>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</si>
  <si>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</si>
  <si>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</si>
  <si>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</si>
  <si>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</si>
  <si>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</si>
  <si>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</si>
  <si>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</si>
  <si>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</si>
  <si>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</si>
  <si>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</si>
  <si>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</si>
  <si>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</si>
  <si>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</si>
  <si>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</si>
  <si>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</si>
  <si>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</si>
  <si>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</si>
  <si>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</si>
  <si>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</si>
  <si>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</si>
  <si>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</si>
  <si>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</si>
  <si>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</si>
  <si>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</si>
  <si>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</si>
  <si>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</si>
  <si>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</si>
  <si>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</si>
  <si>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</si>
  <si>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</si>
  <si>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</si>
  <si>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</si>
  <si>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</si>
  <si>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</si>
  <si>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</si>
  <si>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</si>
  <si>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</si>
  <si>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</si>
  <si>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</si>
  <si>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</si>
  <si>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</si>
  <si>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</si>
  <si>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</si>
  <si>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</si>
  <si>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</si>
  <si>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</si>
  <si>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</si>
  <si>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</si>
  <si>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</si>
  <si>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</si>
  <si>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</si>
  <si>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</si>
  <si>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</si>
  <si>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</si>
  <si>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</si>
  <si>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</si>
  <si>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</si>
  <si>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</si>
  <si>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</si>
  <si>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</si>
  <si>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</si>
  <si>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</si>
  <si>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</si>
  <si>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</si>
  <si>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</si>
  <si>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</si>
  <si>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</si>
  <si>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</si>
  <si>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</si>
  <si>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</si>
  <si>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</si>
  <si>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</si>
  <si>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</si>
  <si>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</si>
  <si>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</si>
  <si>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</si>
  <si>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</si>
  <si>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</si>
  <si>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</si>
  <si>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</si>
  <si>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</si>
  <si>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</si>
  <si>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</si>
  <si>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</si>
  <si>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</si>
  <si>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</si>
  <si>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</si>
  <si>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</si>
  <si>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</si>
  <si>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</si>
  <si>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</si>
  <si>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</si>
  <si>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</si>
  <si>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</si>
  <si>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</si>
  <si>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</si>
  <si>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</si>
  <si>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</si>
  <si>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</si>
  <si>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</si>
  <si>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</si>
  <si>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</si>
  <si>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</si>
  <si>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</si>
  <si>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</si>
  <si>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</si>
  <si>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</si>
  <si>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</si>
  <si>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</si>
  <si>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</si>
  <si>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</si>
  <si>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</si>
  <si>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</si>
  <si>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</si>
  <si>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</si>
  <si>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</si>
  <si>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</si>
  <si>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</si>
  <si>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</si>
  <si>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</si>
  <si>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</si>
  <si>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</si>
  <si>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</si>
  <si>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</si>
  <si>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</si>
  <si>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</si>
  <si>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</si>
  <si>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</si>
  <si>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</si>
  <si>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</si>
  <si>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</si>
  <si>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</si>
  <si>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</si>
  <si>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</si>
  <si>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</si>
  <si>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</si>
  <si>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</si>
  <si>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</si>
  <si>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</si>
  <si>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</si>
  <si>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</si>
  <si>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</si>
  <si>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</si>
  <si>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</si>
  <si>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</si>
  <si>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</si>
  <si>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</si>
  <si>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</si>
  <si>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</si>
  <si>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</si>
  <si>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</si>
  <si>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</si>
  <si>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</si>
  <si>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</si>
  <si>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</si>
  <si>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</si>
  <si>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</si>
  <si>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</si>
  <si>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</si>
  <si>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</si>
  <si>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</si>
  <si>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</si>
  <si>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</si>
  <si>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</si>
  <si>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</si>
  <si>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</si>
  <si>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</si>
  <si>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</si>
  <si>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</si>
  <si>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</si>
  <si>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</si>
  <si>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</si>
  <si>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</si>
  <si>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</si>
  <si>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</si>
  <si>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</si>
  <si>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</si>
  <si>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</si>
  <si>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</si>
  <si>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</si>
  <si>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</si>
  <si>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</si>
  <si>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</si>
  <si>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</si>
  <si>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</si>
  <si>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</si>
  <si>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</si>
  <si>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</si>
  <si>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</si>
  <si>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</si>
  <si>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</si>
  <si>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</si>
  <si>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</si>
  <si>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</si>
  <si>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</si>
  <si>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</si>
  <si>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</si>
  <si>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</si>
  <si>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</si>
  <si>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</si>
  <si>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</si>
  <si>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</si>
  <si>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</si>
  <si>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</si>
  <si>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</si>
  <si>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</si>
  <si>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</si>
  <si>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</si>
  <si>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</si>
  <si>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</si>
  <si>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</si>
  <si>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</si>
  <si>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</si>
  <si>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</si>
  <si>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</si>
  <si>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</si>
  <si>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</si>
  <si>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</si>
  <si>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</si>
  <si>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</si>
  <si>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</si>
  <si>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</si>
  <si>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</si>
  <si>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</si>
  <si>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</si>
  <si>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</si>
  <si>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</si>
  <si>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</si>
  <si>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</si>
  <si>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</si>
  <si>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</si>
  <si>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</si>
  <si>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</si>
  <si>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</si>
  <si>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</si>
  <si>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</si>
  <si>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</si>
  <si>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</si>
  <si>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</si>
  <si>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</si>
  <si>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</si>
  <si>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</si>
  <si>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</si>
  <si>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</si>
  <si>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</si>
  <si>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</si>
  <si>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</si>
  <si>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</si>
  <si>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</si>
  <si>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</si>
  <si>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</si>
  <si>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</si>
  <si>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</si>
  <si>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</si>
  <si>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</si>
  <si>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</si>
  <si>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</si>
  <si>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</si>
  <si>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</si>
  <si>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</si>
  <si>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</si>
  <si>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</si>
  <si>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</si>
  <si>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</si>
  <si>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</si>
  <si>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</si>
  <si>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</si>
  <si>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</si>
  <si>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</si>
  <si>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</si>
  <si>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</si>
  <si>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</si>
  <si>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</si>
  <si>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</si>
  <si>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</si>
  <si>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</si>
  <si>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</si>
  <si>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</si>
  <si>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</si>
  <si>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</si>
  <si>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</si>
  <si>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</si>
  <si>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</si>
  <si>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</si>
  <si>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</si>
  <si>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</si>
  <si>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</si>
  <si>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</si>
  <si>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</si>
  <si>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</si>
  <si>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</si>
  <si>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</si>
  <si>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</si>
  <si>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</si>
  <si>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</si>
  <si>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</si>
  <si>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</si>
  <si>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</si>
  <si>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</si>
  <si>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</si>
  <si>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</si>
  <si>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</si>
  <si>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</si>
  <si>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</si>
  <si>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</si>
  <si>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</si>
  <si>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</si>
  <si>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</si>
  <si>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</si>
  <si>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</si>
  <si>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</si>
  <si>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</si>
  <si>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</si>
  <si>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</si>
  <si>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</si>
  <si>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</si>
  <si>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</si>
  <si>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</si>
  <si>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</si>
  <si>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</si>
  <si>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</si>
  <si>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</si>
  <si>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</si>
  <si>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</si>
  <si>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</si>
  <si>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</si>
  <si>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</si>
  <si>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</si>
  <si>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</si>
  <si>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</si>
  <si>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</si>
  <si>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</si>
  <si>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</si>
  <si>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</si>
  <si>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</si>
  <si>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</si>
  <si>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</si>
  <si>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</si>
  <si>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</si>
  <si>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</si>
  <si>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</si>
  <si>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</si>
  <si>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</si>
  <si>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</si>
  <si>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</si>
  <si>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</si>
  <si>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</si>
  <si>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</si>
  <si>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</si>
  <si>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</si>
  <si>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</si>
  <si>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</si>
  <si>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</si>
  <si>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</si>
  <si>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</si>
  <si>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</si>
  <si>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</si>
  <si>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</si>
  <si>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</si>
  <si>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</si>
  <si>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</si>
  <si>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</si>
  <si>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</si>
  <si>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</si>
  <si>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</si>
  <si>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</si>
  <si>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</si>
  <si>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</si>
  <si>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</si>
  <si>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</si>
  <si>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</si>
  <si>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</si>
  <si>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</si>
  <si>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</si>
  <si>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</si>
  <si>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</si>
  <si>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</si>
  <si>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</si>
  <si>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</si>
  <si>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</si>
  <si>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</si>
  <si>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</si>
  <si>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</si>
  <si>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</si>
  <si>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</si>
  <si>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</si>
  <si>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</si>
  <si>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</si>
  <si>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</si>
  <si>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</si>
  <si>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</si>
  <si>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</si>
  <si>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</si>
  <si>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</si>
  <si>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</si>
  <si>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</si>
  <si>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</si>
  <si>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</si>
  <si>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</si>
  <si>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</si>
  <si>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</si>
  <si>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</si>
  <si>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</si>
  <si>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</si>
  <si>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</si>
  <si>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</si>
  <si>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</si>
  <si>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</si>
  <si>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</si>
  <si>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</si>
  <si>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</si>
  <si>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</si>
  <si>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</si>
  <si>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</si>
  <si>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</si>
  <si>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</si>
  <si>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</si>
  <si>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</si>
  <si>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</si>
  <si>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</si>
  <si>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</si>
  <si>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</si>
  <si>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</si>
  <si>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</si>
  <si>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</si>
  <si>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</si>
  <si>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</si>
  <si>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</si>
  <si>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</si>
  <si>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</si>
  <si>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</si>
  <si>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</si>
  <si>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</si>
  <si>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</si>
  <si>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</si>
  <si>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</si>
  <si>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</si>
  <si>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</si>
  <si>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</si>
  <si>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</si>
  <si>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</si>
  <si>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</si>
  <si>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</si>
  <si>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</si>
  <si>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</si>
  <si>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</si>
  <si>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</si>
  <si>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</si>
  <si>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</si>
  <si>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</si>
  <si>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</si>
  <si>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</si>
  <si>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</si>
  <si>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</si>
  <si>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</si>
  <si>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</si>
  <si>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</si>
  <si>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</si>
  <si>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</si>
  <si>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</si>
  <si>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</si>
  <si>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</si>
  <si>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</si>
  <si>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</si>
  <si>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</si>
  <si>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</si>
  <si>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</si>
  <si>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</si>
  <si>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</si>
  <si>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</si>
  <si>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</si>
  <si>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</si>
  <si>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</si>
  <si>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</si>
  <si>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</si>
  <si>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</si>
  <si>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</si>
  <si>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</si>
  <si>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</si>
  <si>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</si>
  <si>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</si>
  <si>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</si>
  <si>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</si>
  <si>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</si>
  <si>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</si>
  <si>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</si>
  <si>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</si>
  <si>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</si>
  <si>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</si>
  <si>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</si>
  <si>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</si>
  <si>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</si>
  <si>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</si>
  <si>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</si>
  <si>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</si>
  <si>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</si>
  <si>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</si>
  <si>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</si>
  <si>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</si>
  <si>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</si>
  <si>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</si>
  <si>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</si>
  <si>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</si>
  <si>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</si>
  <si>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</si>
  <si>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</si>
  <si>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</si>
  <si>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</si>
  <si>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</si>
  <si>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</si>
  <si>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</si>
  <si>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</si>
  <si>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</si>
  <si>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</si>
  <si>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</si>
  <si>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</si>
  <si>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</si>
  <si>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</si>
  <si>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</si>
  <si>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</si>
  <si>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</si>
  <si>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</si>
  <si>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</si>
  <si>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</si>
  <si>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</si>
  <si>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</si>
  <si>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</si>
  <si>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</si>
  <si>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</si>
  <si>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</si>
  <si>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</si>
  <si>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</si>
  <si>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</si>
  <si>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</si>
  <si>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</si>
  <si>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</si>
  <si>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</si>
  <si>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</si>
  <si>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</si>
  <si>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</si>
  <si>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</si>
  <si>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</si>
  <si>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</si>
  <si>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</si>
  <si>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</si>
  <si>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</si>
  <si>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</si>
  <si>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</si>
  <si>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</si>
  <si>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</si>
  <si>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</si>
  <si>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</si>
  <si>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</si>
  <si>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</si>
  <si>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</si>
  <si>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</si>
  <si>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</si>
  <si>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</si>
  <si>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</si>
  <si>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</si>
  <si>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</si>
  <si>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</si>
  <si>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</si>
  <si>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</si>
  <si>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</si>
  <si>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</si>
  <si>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</si>
  <si>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</si>
  <si>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</si>
  <si>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</si>
  <si>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</si>
  <si>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</si>
  <si>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</si>
  <si>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</si>
  <si>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</si>
  <si>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</si>
  <si>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</si>
  <si>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</si>
  <si>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</si>
  <si>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</si>
  <si>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</si>
  <si>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</si>
  <si>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</si>
  <si>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</si>
  <si>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</si>
  <si>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</si>
  <si>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</si>
  <si>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</si>
  <si>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</si>
  <si>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</si>
  <si>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</si>
  <si>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</si>
  <si>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</si>
  <si>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</si>
  <si>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</si>
  <si>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</si>
  <si>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</si>
  <si>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</si>
  <si>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</si>
  <si>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</si>
  <si>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</si>
  <si>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</si>
  <si>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</si>
  <si>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</si>
  <si>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</si>
  <si>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</si>
  <si>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</si>
  <si>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</si>
  <si>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</si>
  <si>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</si>
  <si>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</si>
  <si>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</si>
  <si>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</si>
  <si>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</si>
  <si>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</si>
  <si>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</si>
  <si>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</si>
  <si>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</si>
  <si>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</si>
  <si>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</si>
  <si>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</si>
  <si>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</si>
  <si>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</si>
  <si>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</si>
  <si>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</si>
  <si>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</si>
  <si>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</si>
  <si>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</si>
  <si>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</si>
  <si>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</si>
  <si>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</si>
  <si>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</si>
  <si>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</si>
  <si>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</si>
  <si>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</si>
  <si>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</si>
  <si>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</si>
  <si>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</si>
  <si>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</si>
  <si>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</si>
  <si>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</si>
  <si>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</si>
  <si>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</si>
  <si>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</si>
  <si>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</si>
  <si>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</si>
  <si>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</si>
  <si>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</si>
  <si>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</si>
  <si>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</si>
  <si>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</si>
  <si>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</si>
  <si>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</si>
  <si>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</si>
  <si>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</si>
  <si>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</si>
  <si>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</si>
  <si>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</si>
  <si>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</si>
  <si>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</si>
  <si>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</si>
  <si>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</si>
  <si>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</si>
  <si>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</si>
  <si>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</si>
  <si>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</si>
  <si>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</si>
  <si>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</si>
  <si>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</si>
  <si>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</si>
  <si>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</si>
  <si>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</si>
  <si>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</si>
  <si>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</si>
  <si>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</si>
  <si>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</si>
  <si>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</si>
  <si>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</si>
  <si>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</si>
  <si>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</si>
  <si>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</si>
  <si>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</si>
  <si>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</si>
  <si>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</si>
  <si>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</si>
  <si>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</si>
  <si>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</si>
  <si>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</si>
  <si>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</si>
  <si>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</si>
  <si>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</si>
  <si>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</si>
  <si>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</si>
  <si>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</si>
  <si>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</si>
  <si>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</si>
  <si>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</si>
  <si>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</si>
  <si>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</si>
  <si>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</si>
  <si>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</si>
  <si>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</si>
  <si>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</si>
  <si>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</si>
  <si>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</si>
  <si>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</si>
  <si>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</si>
  <si>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</si>
  <si>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</si>
  <si>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</si>
  <si>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</si>
  <si>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</si>
  <si>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</si>
  <si>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</si>
  <si>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</si>
  <si>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</si>
  <si>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</si>
  <si>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</si>
  <si>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</si>
  <si>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</si>
  <si>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</si>
  <si>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</si>
  <si>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</si>
  <si>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</si>
  <si>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</si>
  <si>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</si>
  <si>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</si>
  <si>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</si>
  <si>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</si>
  <si>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</si>
  <si>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</si>
  <si>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</si>
  <si>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</si>
  <si>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</si>
  <si>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</si>
  <si>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</si>
  <si>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</si>
  <si>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</si>
  <si>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</si>
  <si>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</si>
  <si>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</si>
  <si>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</si>
  <si>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</si>
  <si>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</si>
  <si>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</si>
  <si>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</si>
  <si>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</si>
  <si>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</si>
  <si>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</si>
  <si>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</si>
  <si>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</si>
  <si>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</si>
  <si>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</si>
  <si>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</si>
  <si>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</si>
  <si>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</si>
  <si>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</si>
  <si>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</si>
  <si>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</si>
  <si>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</si>
  <si>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</si>
  <si>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</si>
  <si>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</si>
  <si>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</si>
  <si>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</si>
  <si>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</si>
  <si>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</si>
  <si>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</si>
  <si>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</si>
  <si>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</si>
  <si>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</si>
  <si>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</si>
  <si>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</si>
  <si>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</si>
  <si>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</si>
  <si>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</si>
  <si>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</si>
  <si>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</si>
  <si>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</si>
  <si>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</si>
  <si>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</si>
  <si>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</si>
  <si>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</si>
  <si>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</si>
  <si>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</si>
  <si>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</si>
  <si>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</si>
  <si>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</si>
  <si>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</si>
  <si>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</si>
  <si>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</si>
  <si>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</si>
  <si>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</si>
  <si>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</si>
  <si>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</si>
  <si>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</si>
  <si>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</si>
  <si>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</si>
  <si>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</si>
  <si>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</si>
  <si>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</si>
  <si>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</si>
  <si>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</si>
  <si>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</si>
  <si>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</si>
  <si>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</si>
  <si>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</si>
  <si>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</si>
  <si>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</si>
  <si>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</si>
  <si>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</si>
  <si>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</si>
  <si>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</si>
  <si>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</si>
  <si>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</si>
  <si>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</si>
  <si>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</si>
  <si>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</si>
  <si>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</si>
  <si>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</si>
  <si>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</si>
  <si>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</si>
  <si>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</si>
  <si>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</si>
  <si>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</si>
  <si>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</si>
  <si>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</si>
  <si>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</si>
  <si>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</si>
  <si>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</si>
  <si>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</si>
  <si>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</si>
  <si>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</si>
  <si>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</si>
  <si>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</si>
  <si>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</si>
  <si>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</si>
  <si>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</si>
  <si>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</si>
  <si>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</si>
  <si>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</si>
  <si>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</si>
  <si>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</si>
  <si>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</si>
  <si>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</si>
  <si>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</si>
  <si>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</si>
  <si>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</si>
  <si>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</si>
  <si>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</si>
  <si>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</si>
  <si>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</si>
  <si>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</si>
  <si>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</si>
  <si>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</si>
  <si>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</si>
  <si>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</si>
  <si>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</si>
  <si>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</si>
  <si>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</si>
  <si>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</si>
  <si>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</si>
  <si>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</si>
  <si>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</si>
  <si>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</si>
  <si>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</si>
  <si>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</si>
  <si>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</si>
  <si>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</si>
  <si>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</si>
  <si>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</si>
  <si>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</si>
  <si>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</si>
  <si>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</si>
  <si>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</si>
  <si>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</si>
  <si>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</si>
  <si>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</si>
  <si>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</si>
  <si>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</si>
  <si>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</si>
  <si>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</si>
  <si>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</si>
  <si>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</si>
  <si>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</si>
  <si>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</si>
  <si>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</si>
  <si>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</si>
  <si>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</si>
  <si>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</si>
  <si>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</si>
  <si>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</si>
  <si>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</si>
  <si>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</si>
  <si>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</si>
  <si>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</si>
  <si>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</si>
  <si>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</si>
  <si>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</si>
  <si>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</si>
  <si>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</si>
  <si>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</si>
  <si>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</si>
  <si>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</si>
  <si>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</si>
  <si>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</si>
  <si>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</si>
  <si>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</si>
  <si>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</si>
  <si>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</si>
  <si>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</si>
  <si>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</si>
  <si>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</si>
  <si>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</si>
  <si>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</si>
  <si>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</si>
  <si>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</si>
  <si>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</si>
  <si>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</si>
  <si>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</si>
  <si>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</si>
  <si>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</si>
  <si>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</si>
  <si>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</si>
  <si>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</si>
  <si>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</si>
  <si>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</si>
  <si>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</si>
  <si>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</si>
  <si>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</si>
  <si>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</si>
  <si>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</si>
  <si>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</si>
  <si>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</si>
  <si>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</si>
  <si>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</si>
  <si>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</si>
  <si>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</si>
  <si>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</si>
  <si>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</si>
  <si>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</si>
  <si>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</si>
  <si>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</si>
  <si>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</si>
  <si>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</si>
  <si>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</si>
  <si>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</si>
  <si>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</si>
  <si>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</si>
  <si>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</si>
  <si>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</si>
  <si>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</si>
  <si>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</si>
  <si>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</si>
  <si>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</si>
  <si>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</si>
  <si>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</si>
  <si>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</si>
  <si>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</si>
  <si>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</si>
  <si>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</si>
  <si>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</si>
  <si>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</si>
  <si>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</si>
  <si>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</si>
  <si>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</si>
  <si>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</si>
  <si>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</si>
  <si>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</si>
  <si>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</si>
  <si>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</si>
  <si>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</si>
  <si>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</si>
  <si>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</si>
  <si>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</si>
  <si>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</si>
  <si>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</si>
  <si>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</si>
  <si>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</si>
  <si>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</si>
  <si>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</si>
  <si>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</si>
  <si>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</si>
  <si>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</si>
  <si>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</si>
  <si>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</si>
  <si>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</si>
  <si>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</si>
  <si>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</si>
  <si>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</si>
  <si>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</si>
  <si>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</si>
  <si>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</si>
  <si>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</si>
  <si>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</si>
  <si>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</si>
  <si>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</si>
  <si>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</si>
  <si>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</si>
  <si>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</si>
  <si>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</si>
  <si>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</si>
  <si>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</si>
  <si>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</si>
  <si>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</si>
  <si>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</si>
  <si>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</si>
  <si>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</si>
  <si>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</si>
  <si>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</si>
  <si>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</si>
  <si>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</si>
  <si>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</si>
  <si>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</si>
  <si>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</si>
  <si>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</si>
  <si>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</si>
  <si>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</si>
  <si>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</si>
  <si>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</si>
  <si>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</si>
  <si>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</si>
  <si>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</si>
  <si>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</si>
  <si>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</si>
  <si>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</si>
  <si>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</si>
  <si>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</si>
  <si>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</si>
  <si>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</si>
  <si>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</si>
  <si>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</si>
  <si>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</si>
  <si>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</si>
  <si>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</si>
  <si>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</si>
  <si>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</si>
  <si>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</si>
  <si>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</si>
  <si>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</si>
  <si>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</si>
  <si>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</si>
  <si>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</si>
  <si>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</si>
  <si>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</si>
  <si>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</si>
  <si>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</si>
  <si>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</si>
  <si>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</si>
  <si>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</si>
  <si>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</si>
  <si>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</si>
  <si>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</si>
  <si>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</si>
  <si>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</si>
  <si>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</si>
  <si>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</si>
  <si>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</si>
  <si>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</si>
  <si>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</si>
  <si>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</si>
  <si>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</si>
  <si>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</si>
  <si>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</si>
  <si>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</si>
  <si>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</si>
  <si>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</si>
  <si>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</si>
  <si>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</si>
  <si>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</si>
  <si>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</si>
  <si>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</si>
  <si>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</si>
  <si>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</si>
  <si>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</si>
  <si>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</si>
  <si>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</si>
  <si>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</si>
  <si>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</si>
  <si>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</si>
  <si>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</si>
  <si>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</si>
  <si>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</si>
  <si>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</si>
  <si>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</si>
  <si>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</si>
  <si>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</si>
  <si>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</si>
  <si>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</si>
  <si>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</si>
  <si>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</si>
  <si>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</si>
  <si>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</si>
  <si>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</si>
  <si>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</si>
  <si>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</si>
  <si>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</si>
  <si>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</si>
  <si>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</si>
  <si>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</si>
  <si>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</si>
  <si>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</si>
  <si>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</si>
  <si>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</si>
  <si>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</si>
  <si>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</si>
  <si>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</si>
  <si>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</si>
  <si>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</si>
  <si>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</si>
  <si>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</si>
  <si>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</si>
  <si>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</si>
  <si>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</si>
  <si>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</si>
  <si>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</si>
  <si>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</si>
  <si>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</si>
  <si>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</si>
  <si>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</si>
  <si>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</si>
  <si>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</si>
  <si>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</si>
  <si>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</si>
  <si>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</si>
  <si>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</si>
  <si>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</si>
  <si>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</si>
  <si>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</si>
  <si>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</si>
  <si>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</si>
  <si>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</si>
  <si>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</si>
  <si>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</si>
  <si>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</si>
  <si>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</si>
  <si>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</si>
  <si>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</si>
  <si>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</si>
  <si>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</si>
  <si>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</si>
  <si>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</si>
  <si>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</si>
  <si>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</si>
  <si>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</si>
  <si>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</si>
  <si>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</si>
  <si>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</si>
  <si>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</si>
  <si>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</si>
  <si>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</si>
  <si>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</si>
  <si>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</si>
  <si>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</si>
  <si>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</si>
  <si>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</si>
  <si>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</si>
  <si>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</si>
  <si>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</si>
  <si>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</si>
  <si>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</si>
  <si>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</si>
  <si>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</si>
  <si>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</si>
  <si>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</si>
  <si>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</si>
  <si>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</si>
  <si>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</si>
  <si>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</si>
  <si>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</si>
  <si>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</si>
  <si>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</si>
  <si>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</si>
  <si>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</si>
  <si>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</si>
  <si>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</si>
  <si>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</si>
  <si>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</si>
  <si>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</si>
  <si>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</si>
  <si>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</si>
  <si>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</si>
  <si>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</si>
  <si>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</si>
  <si>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</si>
  <si>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</si>
  <si>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</si>
  <si>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</si>
  <si>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</si>
  <si>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</si>
  <si>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</si>
  <si>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</si>
  <si>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</si>
  <si>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</si>
  <si>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</si>
  <si>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</si>
  <si>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</si>
  <si>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</si>
  <si>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</si>
  <si>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</si>
  <si>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</si>
  <si>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</si>
  <si>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</si>
  <si>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</si>
  <si>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</si>
  <si>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</si>
  <si>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</si>
  <si>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</si>
  <si>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</si>
  <si>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</si>
  <si>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</si>
  <si>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</si>
  <si>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</si>
  <si>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</si>
  <si>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</si>
  <si>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</si>
  <si>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</si>
  <si>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</si>
  <si>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</si>
  <si>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</si>
  <si>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</si>
  <si>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</si>
  <si>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</si>
  <si>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</si>
  <si>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</si>
  <si>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</si>
  <si>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</si>
  <si>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</si>
  <si>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</si>
  <si>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</si>
  <si>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</si>
  <si>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</si>
  <si>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</si>
  <si>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</si>
  <si>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</si>
  <si>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</si>
  <si>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</si>
  <si>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</si>
  <si>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</si>
  <si>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</si>
  <si>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</si>
  <si>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</si>
  <si>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</si>
  <si>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</si>
  <si>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</si>
  <si>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</si>
  <si>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</si>
  <si>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</si>
  <si>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</si>
  <si>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</si>
  <si>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</si>
  <si>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</si>
  <si>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</si>
  <si>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</si>
  <si>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</si>
  <si>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</si>
  <si>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</si>
  <si>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</si>
  <si>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</si>
  <si>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</si>
  <si>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</si>
  <si>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</si>
  <si>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</si>
  <si>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</si>
  <si>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</si>
  <si>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</si>
  <si>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</si>
  <si>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</si>
  <si>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</si>
  <si>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</si>
  <si>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</si>
  <si>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</si>
  <si>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</si>
  <si>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</si>
  <si>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</si>
  <si>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</si>
  <si>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</si>
  <si>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</si>
  <si>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</si>
  <si>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</si>
  <si>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</si>
  <si>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</si>
  <si>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</si>
  <si>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</si>
  <si>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</si>
  <si>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</si>
  <si>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</si>
  <si>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</si>
  <si>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</si>
  <si>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</si>
  <si>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</si>
  <si>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</si>
  <si>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</si>
  <si>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</si>
  <si>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</si>
  <si>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</si>
  <si>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</si>
  <si>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</si>
  <si>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</si>
  <si>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</si>
  <si>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</si>
  <si>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</si>
  <si>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</si>
  <si>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</si>
  <si>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</si>
  <si>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</si>
  <si>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</si>
  <si>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</si>
  <si>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</si>
  <si>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</si>
  <si>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</si>
  <si>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</si>
  <si>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</si>
  <si>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</si>
  <si>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</si>
  <si>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</si>
  <si>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</si>
  <si>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</si>
  <si>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</si>
  <si>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</si>
  <si>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</si>
  <si>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</si>
  <si>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</si>
  <si>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</si>
  <si>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</si>
  <si>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</si>
  <si>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</si>
  <si>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</si>
  <si>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</si>
  <si>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</si>
  <si>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</si>
  <si>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</si>
  <si>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</si>
  <si>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</si>
  <si>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</si>
  <si>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</si>
  <si>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</si>
  <si>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</si>
  <si>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</si>
  <si>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</si>
  <si>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</si>
  <si>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</si>
  <si>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</si>
  <si>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</si>
  <si>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</si>
  <si>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</si>
  <si>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</si>
  <si>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</si>
  <si>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</si>
  <si>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</si>
  <si>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</si>
  <si>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</si>
  <si>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</si>
  <si>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</si>
  <si>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</si>
  <si>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</si>
  <si>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</si>
  <si>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</si>
  <si>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</si>
  <si>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</si>
  <si>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</si>
  <si>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</si>
  <si>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</si>
  <si>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</si>
  <si>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</si>
  <si>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</si>
  <si>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</si>
  <si>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</si>
  <si>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</si>
  <si>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</si>
  <si>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</si>
  <si>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</si>
  <si>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</si>
  <si>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</si>
  <si>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</si>
  <si>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</si>
  <si>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</si>
  <si>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</si>
  <si>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</si>
  <si>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</si>
  <si>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</si>
  <si>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</si>
  <si>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</si>
  <si>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</si>
  <si>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</si>
  <si>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</si>
  <si>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</si>
  <si>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</si>
  <si>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</si>
  <si>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</si>
  <si>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</si>
  <si>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</si>
  <si>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</si>
  <si>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</si>
  <si>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</si>
  <si>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</si>
  <si>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</si>
  <si>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</si>
  <si>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</si>
  <si>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</si>
  <si>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</si>
  <si>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</si>
  <si>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</si>
  <si>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</si>
  <si>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</si>
  <si>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</si>
  <si>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</si>
  <si>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</si>
  <si>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</si>
  <si>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</si>
  <si>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</si>
  <si>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</si>
  <si>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</si>
  <si>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</si>
  <si>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</si>
  <si>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</si>
  <si>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</si>
  <si>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</si>
  <si>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</si>
  <si>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</si>
  <si>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</si>
  <si>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</si>
  <si>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</si>
  <si>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</si>
  <si>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</si>
  <si>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</si>
  <si>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</si>
  <si>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</si>
  <si>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</si>
  <si>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</si>
  <si>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</si>
  <si>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</si>
  <si>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</si>
  <si>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</si>
  <si>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</si>
  <si>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</si>
  <si>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</si>
  <si>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</si>
  <si>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</si>
  <si>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</si>
  <si>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</si>
  <si>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</si>
  <si>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</si>
  <si>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</si>
  <si>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</si>
  <si>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</si>
  <si>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</si>
  <si>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</si>
  <si>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</si>
  <si>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</si>
  <si>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</si>
  <si>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</si>
  <si>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</si>
  <si>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</si>
  <si>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</si>
  <si>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</si>
  <si>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</si>
  <si>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</si>
  <si>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</si>
  <si>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</si>
  <si>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</si>
  <si>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</si>
  <si>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</si>
  <si>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</si>
  <si>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</si>
  <si>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</si>
  <si>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</si>
  <si>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</si>
  <si>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</si>
  <si>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</si>
  <si>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</si>
  <si>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</si>
  <si>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</si>
  <si>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</si>
  <si>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</si>
  <si>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</si>
  <si>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</si>
  <si>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</si>
  <si>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</si>
  <si>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</si>
  <si>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</si>
  <si>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</si>
  <si>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</si>
  <si>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</si>
  <si>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</si>
  <si>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</si>
  <si>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</si>
  <si>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</si>
  <si>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</si>
  <si>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</si>
  <si>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</si>
  <si>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</si>
  <si>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</si>
  <si>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</si>
  <si>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</si>
  <si>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</si>
  <si>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</si>
  <si>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</si>
  <si>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</si>
  <si>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</si>
  <si>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</si>
  <si>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</si>
  <si>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</si>
  <si>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</si>
  <si>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</si>
  <si>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</si>
  <si>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</si>
  <si>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</si>
  <si>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</si>
  <si>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</si>
  <si>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</si>
  <si>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</si>
  <si>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</si>
  <si>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</si>
  <si>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</si>
  <si>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</si>
  <si>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</si>
  <si>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</si>
  <si>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</si>
  <si>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</si>
  <si>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</si>
  <si>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</si>
  <si>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</si>
  <si>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</si>
  <si>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</si>
  <si>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</si>
  <si>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</si>
  <si>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</si>
  <si>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</si>
  <si>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</si>
  <si>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</si>
  <si>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</si>
  <si>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</si>
  <si>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</si>
  <si>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</si>
  <si>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</si>
  <si>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</si>
  <si>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</si>
  <si>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</si>
  <si>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</si>
  <si>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</si>
  <si>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</si>
  <si>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</si>
  <si>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</si>
  <si>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</si>
  <si>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</si>
  <si>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</si>
  <si>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</si>
  <si>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</si>
  <si>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</si>
  <si>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</si>
  <si>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</si>
  <si>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</si>
  <si>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</si>
  <si>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</si>
  <si>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</si>
  <si>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</si>
  <si>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</si>
  <si>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</si>
  <si>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</si>
  <si>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</si>
  <si>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</si>
  <si>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</si>
  <si>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</si>
  <si>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</si>
  <si>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</si>
  <si>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</si>
  <si>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</si>
  <si>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</si>
  <si>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</si>
  <si>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</si>
  <si>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</si>
  <si>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</si>
  <si>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</si>
  <si>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</si>
  <si>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</si>
  <si>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</si>
  <si>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</si>
  <si>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</si>
  <si>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</si>
  <si>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</si>
  <si>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</si>
  <si>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</si>
  <si>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</si>
  <si>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</si>
  <si>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</si>
  <si>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</si>
  <si>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</si>
  <si>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</si>
  <si>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</si>
  <si>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</si>
  <si>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</si>
  <si>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</si>
  <si>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</si>
  <si>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</si>
  <si>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</si>
  <si>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</si>
  <si>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</si>
  <si>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</si>
  <si>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</si>
  <si>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</si>
  <si>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</si>
  <si>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</si>
  <si>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</si>
  <si>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</si>
  <si>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</si>
  <si>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</si>
  <si>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</si>
  <si>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</si>
  <si>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</si>
  <si>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</si>
  <si>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</si>
  <si>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</si>
  <si>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</si>
  <si>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</si>
  <si>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</si>
  <si>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</si>
  <si>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</si>
  <si>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</si>
  <si>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</si>
  <si>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</si>
  <si>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</si>
  <si>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</si>
  <si>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</si>
  <si>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</si>
  <si>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</si>
  <si>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</si>
  <si>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</si>
  <si>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</si>
  <si>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</si>
  <si>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</si>
  <si>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</si>
  <si>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</si>
  <si>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</si>
  <si>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</si>
  <si>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</si>
  <si>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</si>
  <si>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</si>
  <si>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</si>
  <si>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</si>
  <si>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</si>
  <si>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</si>
  <si>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</si>
  <si>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</si>
  <si>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</si>
  <si>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</si>
  <si>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</si>
  <si>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</si>
  <si>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</si>
  <si>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</si>
  <si>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</si>
  <si>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</si>
  <si>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</si>
  <si>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</si>
  <si>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</si>
  <si>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</si>
  <si>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</si>
  <si>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</si>
  <si>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</si>
  <si>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</si>
  <si>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</si>
  <si>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</si>
  <si>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</si>
  <si>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</si>
  <si>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</si>
  <si>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</si>
  <si>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</si>
  <si>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</si>
  <si>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</si>
  <si>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</si>
  <si>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</si>
  <si>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</si>
  <si>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</si>
  <si>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</si>
  <si>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</si>
  <si>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</si>
  <si>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</si>
  <si>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</si>
  <si>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</si>
  <si>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</si>
  <si>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</si>
  <si>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</si>
  <si>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</si>
  <si>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</si>
  <si>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</si>
  <si>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</si>
  <si>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</si>
  <si>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</si>
  <si>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</si>
  <si>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</si>
  <si>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</si>
  <si>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</si>
  <si>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</si>
  <si>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</si>
  <si>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</si>
  <si>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</si>
  <si>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</si>
  <si>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</si>
  <si>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</si>
  <si>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</si>
  <si>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</si>
  <si>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</si>
  <si>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</si>
  <si>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</si>
  <si>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</si>
  <si>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</si>
  <si>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</si>
  <si>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</si>
  <si>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</si>
  <si>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</si>
  <si>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</si>
  <si>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</si>
  <si>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</si>
  <si>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</si>
  <si>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</si>
  <si>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</si>
  <si>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</si>
  <si>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</si>
  <si>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</si>
  <si>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</si>
  <si>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</si>
  <si>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</si>
  <si>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</si>
  <si>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</si>
  <si>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</si>
  <si>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</si>
  <si>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</si>
  <si>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</si>
  <si>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</si>
  <si>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</si>
  <si>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</si>
  <si>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</si>
  <si>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</si>
  <si>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</si>
  <si>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</si>
  <si>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</si>
  <si>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</si>
  <si>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</si>
  <si>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</si>
  <si>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</si>
  <si>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</si>
  <si>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</si>
  <si>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</si>
  <si>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</si>
  <si>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</si>
  <si>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</si>
  <si>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</si>
  <si>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</si>
  <si>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</si>
  <si>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</si>
  <si>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</si>
  <si>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</si>
  <si>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</si>
  <si>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</si>
  <si>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</si>
  <si>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</si>
  <si>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</si>
  <si>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</si>
  <si>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</si>
  <si>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</si>
  <si>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</si>
  <si>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</si>
  <si>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</si>
  <si>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</si>
  <si>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</si>
  <si>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</si>
  <si>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</si>
  <si>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</si>
  <si>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</si>
  <si>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</si>
  <si>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</si>
  <si>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</si>
  <si>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</si>
  <si>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</si>
  <si>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</si>
  <si>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</si>
  <si>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</si>
  <si>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</si>
  <si>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</si>
  <si>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</si>
  <si>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</si>
  <si>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</si>
  <si>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</si>
  <si>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</si>
  <si>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</si>
  <si>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</si>
  <si>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</si>
  <si>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</si>
  <si>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</si>
  <si>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</si>
  <si>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</si>
  <si>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</si>
  <si>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</si>
  <si>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</si>
  <si>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</si>
  <si>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</si>
  <si>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</si>
  <si>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</si>
  <si>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</si>
  <si>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</si>
  <si>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</si>
  <si>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</si>
  <si>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</si>
  <si>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</si>
  <si>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</si>
  <si>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</si>
  <si>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</si>
  <si>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</si>
  <si>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</si>
  <si>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</si>
  <si>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</si>
  <si>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</si>
  <si>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</si>
  <si>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</si>
  <si>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</si>
  <si>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</si>
  <si>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</si>
  <si>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</si>
  <si>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</si>
  <si>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</si>
  <si>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</si>
  <si>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</si>
  <si>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</si>
  <si>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</si>
  <si>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</si>
  <si>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</si>
  <si>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</si>
  <si>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</si>
  <si>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</si>
  <si>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</si>
  <si>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</si>
  <si>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</si>
  <si>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</si>
  <si>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</si>
  <si>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</si>
  <si>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</si>
  <si>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</si>
  <si>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</si>
  <si>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</si>
  <si>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</si>
  <si>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</si>
  <si>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</si>
  <si>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</si>
  <si>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</si>
  <si>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</si>
  <si>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</si>
  <si>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</si>
  <si>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</si>
  <si>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</si>
  <si>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</si>
  <si>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</si>
  <si>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</si>
  <si>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</si>
  <si>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</si>
  <si>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</si>
  <si>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</si>
  <si>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</si>
  <si>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</si>
  <si>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</si>
  <si>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</si>
  <si>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</si>
  <si>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</si>
  <si>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</si>
  <si>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</si>
  <si>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</si>
  <si>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</si>
  <si>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</si>
  <si>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</si>
  <si>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</si>
  <si>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</si>
  <si>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</si>
  <si>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</si>
  <si>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</si>
  <si>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</si>
  <si>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</si>
  <si>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</si>
  <si>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</si>
  <si>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</si>
  <si>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</si>
  <si>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</si>
  <si>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</si>
  <si>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</si>
  <si>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</si>
  <si>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</si>
  <si>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</si>
  <si>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</si>
  <si>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</si>
  <si>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</si>
  <si>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</si>
  <si>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</si>
  <si>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</si>
  <si>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</si>
  <si>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</si>
  <si>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</si>
  <si>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</si>
  <si>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</si>
  <si>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</si>
  <si>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</si>
  <si>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</si>
  <si>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</si>
  <si>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</si>
  <si>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</si>
  <si>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</si>
  <si>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</si>
  <si>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</si>
  <si>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</si>
  <si>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</si>
  <si>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</si>
  <si>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</si>
  <si>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</si>
  <si>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</si>
  <si>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</si>
  <si>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</si>
  <si>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</si>
  <si>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</si>
  <si>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</si>
  <si>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</si>
  <si>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</si>
  <si>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</si>
  <si>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</si>
  <si>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</si>
  <si>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</si>
  <si>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</si>
  <si>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</si>
  <si>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</si>
  <si>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</si>
  <si>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</si>
  <si>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</si>
  <si>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</si>
  <si>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</si>
  <si>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</si>
  <si>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</si>
  <si>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</si>
  <si>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</si>
  <si>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</si>
  <si>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</si>
  <si>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</si>
  <si>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</si>
  <si>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</si>
  <si>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</si>
  <si>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</si>
  <si>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</si>
  <si>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</si>
  <si>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</si>
  <si>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</si>
  <si>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</si>
  <si>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</si>
  <si>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</si>
  <si>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</si>
  <si>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</si>
  <si>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</si>
  <si>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</si>
  <si>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</si>
  <si>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</si>
  <si>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</si>
  <si>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</si>
  <si>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</si>
  <si>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</si>
  <si>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</si>
  <si>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</si>
  <si>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</si>
  <si>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</si>
  <si>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</si>
  <si>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</si>
  <si>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</si>
  <si>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</si>
  <si>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</si>
  <si>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</si>
  <si>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</si>
  <si>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</si>
  <si>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</si>
  <si>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</si>
  <si>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</si>
  <si>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</si>
  <si>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</si>
  <si>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</si>
  <si>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</si>
  <si>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</si>
  <si>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</si>
  <si>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</si>
  <si>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</si>
  <si>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</si>
  <si>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</si>
  <si>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</si>
  <si>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</si>
  <si>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</si>
  <si>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</si>
  <si>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</si>
  <si>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</si>
  <si>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</si>
  <si>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</si>
  <si>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</si>
  <si>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</si>
  <si>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</si>
  <si>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</si>
  <si>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</si>
  <si>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</si>
  <si>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</si>
  <si>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</si>
  <si>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</si>
  <si>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</si>
  <si>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</si>
  <si>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</si>
  <si>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</si>
  <si>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</si>
  <si>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</si>
  <si>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</si>
  <si>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</si>
  <si>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</si>
  <si>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</si>
  <si>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</si>
  <si>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</si>
  <si>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</si>
  <si>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</si>
  <si>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</si>
  <si>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</si>
  <si>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</si>
  <si>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</si>
  <si>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</si>
  <si>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</si>
  <si>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</si>
  <si>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</si>
  <si>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</si>
  <si>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</si>
  <si>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</si>
  <si>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</si>
  <si>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</si>
  <si>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</si>
  <si>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</si>
  <si>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</si>
  <si>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</si>
  <si>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</si>
  <si>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</si>
  <si>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</si>
  <si>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</si>
  <si>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</si>
  <si>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</si>
  <si>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</si>
  <si>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</si>
  <si>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</si>
  <si>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</si>
  <si>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</si>
  <si>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</si>
  <si>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</si>
  <si>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</si>
  <si>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</si>
  <si>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</si>
  <si>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</si>
  <si>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</si>
  <si>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</si>
  <si>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</si>
  <si>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</si>
  <si>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</si>
  <si>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</si>
  <si>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</si>
  <si>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</si>
  <si>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</si>
  <si>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</si>
  <si>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</si>
  <si>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</si>
  <si>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</si>
  <si>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</si>
  <si>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</si>
  <si>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</si>
  <si>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</si>
  <si>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</si>
  <si>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</si>
  <si>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</si>
  <si>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</si>
  <si>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</si>
  <si>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</si>
  <si>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</si>
  <si>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</si>
  <si>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</si>
  <si>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</si>
  <si>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</si>
  <si>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</si>
  <si>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</si>
  <si>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</si>
  <si>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</si>
  <si>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</si>
  <si>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</si>
  <si>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</si>
  <si>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</si>
  <si>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</si>
  <si>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</si>
  <si>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</si>
  <si>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</si>
  <si>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</si>
  <si>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</si>
  <si>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</si>
  <si>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</si>
  <si>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</si>
  <si>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</si>
  <si>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</si>
  <si>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</si>
  <si>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</si>
  <si>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</si>
  <si>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</si>
  <si>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</si>
  <si>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</si>
  <si>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</si>
  <si>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</si>
  <si>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</si>
  <si>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</si>
  <si>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</si>
  <si>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</si>
  <si>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</si>
  <si>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</si>
  <si>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</si>
  <si>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</si>
  <si>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</si>
  <si>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</si>
  <si>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</si>
  <si>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</si>
  <si>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</si>
  <si>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</si>
  <si>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</si>
  <si>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</si>
  <si>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</si>
  <si>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</si>
  <si>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</si>
  <si>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</si>
  <si>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</si>
  <si>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</si>
  <si>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</si>
  <si>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</si>
  <si>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</si>
  <si>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</si>
  <si>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</si>
  <si>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</si>
  <si>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</si>
  <si>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</si>
  <si>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</si>
  <si>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</si>
  <si>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</si>
  <si>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</si>
  <si>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</si>
  <si>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</si>
  <si>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</si>
  <si>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</si>
  <si>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</si>
  <si>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</si>
  <si>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</si>
  <si>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</si>
  <si>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</si>
  <si>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</si>
  <si>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</si>
  <si>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</si>
  <si>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</si>
  <si>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</si>
  <si>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</si>
  <si>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</si>
  <si>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</si>
  <si>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</si>
  <si>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</si>
  <si>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</si>
  <si>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</si>
  <si>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</si>
  <si>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</si>
  <si>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</si>
  <si>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</si>
  <si>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</si>
  <si>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</si>
  <si>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</si>
  <si>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</si>
  <si>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</si>
  <si>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</si>
  <si>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</si>
  <si>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</si>
  <si>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</si>
  <si>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</si>
  <si>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</si>
  <si>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</si>
  <si>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</si>
  <si>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</si>
  <si>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</si>
  <si>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</si>
  <si>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</si>
  <si>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</si>
  <si>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</si>
  <si>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</si>
  <si>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</si>
  <si>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</si>
  <si>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</si>
  <si>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</si>
  <si>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</si>
  <si>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</si>
  <si>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</si>
  <si>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</si>
  <si>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</si>
  <si>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</si>
  <si>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</si>
  <si>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</si>
  <si>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</si>
  <si>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</si>
  <si>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</si>
  <si>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</si>
  <si>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</si>
  <si>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</si>
  <si>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</si>
  <si>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</si>
  <si>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</si>
  <si>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</si>
  <si>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</si>
  <si>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</si>
  <si>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</si>
  <si>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</si>
  <si>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</si>
  <si>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</si>
  <si>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</si>
  <si>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</si>
  <si>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</si>
  <si>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</si>
  <si>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</si>
  <si>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</si>
  <si>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</si>
  <si>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</si>
  <si>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</si>
  <si>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</si>
  <si>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</si>
  <si>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</si>
  <si>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</si>
  <si>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</si>
  <si>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</si>
  <si>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</si>
  <si>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</si>
  <si>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</si>
  <si>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</si>
  <si>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</si>
  <si>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</si>
  <si>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</si>
  <si>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</si>
  <si>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</si>
  <si>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</si>
  <si>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</si>
  <si>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</si>
  <si>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</si>
  <si>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</si>
  <si>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</si>
  <si>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</si>
  <si>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</si>
  <si>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</si>
  <si>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</si>
  <si>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</si>
  <si>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</si>
  <si>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</si>
  <si>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</si>
  <si>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</si>
  <si>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</si>
  <si>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</si>
  <si>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</si>
  <si>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</si>
  <si>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</si>
  <si>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</si>
  <si>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</si>
  <si>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</si>
  <si>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</si>
  <si>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</si>
  <si>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</si>
  <si>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</si>
  <si>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</si>
  <si>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</si>
  <si>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</si>
  <si>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</si>
  <si>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</si>
  <si>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</si>
  <si>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</si>
  <si>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</si>
  <si>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</si>
  <si>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</si>
  <si>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</si>
  <si>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</si>
  <si>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</si>
  <si>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</si>
  <si>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</si>
  <si>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</si>
  <si>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</si>
  <si>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</si>
  <si>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</si>
  <si>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</si>
  <si>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</si>
  <si>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</si>
  <si>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</si>
  <si>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</si>
  <si>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</si>
  <si>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</si>
  <si>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</si>
  <si>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</si>
  <si>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</si>
  <si>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</si>
  <si>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</si>
  <si>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</si>
  <si>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</si>
  <si>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</si>
  <si>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</si>
  <si>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</si>
  <si>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</si>
  <si>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</si>
  <si>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</si>
  <si>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</si>
  <si>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</si>
  <si>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</si>
  <si>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</si>
  <si>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</si>
  <si>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</si>
  <si>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</si>
  <si>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</si>
  <si>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</si>
  <si>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</si>
  <si>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</si>
  <si>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</si>
  <si>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</si>
  <si>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</si>
  <si>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</si>
  <si>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</si>
  <si>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</si>
  <si>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</si>
  <si>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</si>
  <si>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</si>
  <si>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</si>
  <si>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</si>
  <si>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</si>
  <si>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</si>
  <si>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</si>
  <si>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</si>
  <si>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</si>
  <si>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</si>
  <si>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</si>
  <si>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</si>
  <si>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</si>
  <si>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</si>
  <si>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</si>
  <si>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</si>
  <si>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</si>
  <si>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</si>
  <si>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</si>
  <si>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</si>
  <si>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</si>
  <si>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</si>
  <si>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</si>
  <si>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</si>
  <si>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</si>
  <si>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</si>
  <si>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</si>
  <si>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</si>
  <si>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</si>
  <si>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</si>
  <si>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</si>
  <si>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</si>
  <si>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</si>
  <si>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</si>
  <si>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</si>
  <si>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</si>
  <si>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</si>
  <si>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</si>
  <si>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</si>
  <si>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</si>
  <si>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</si>
  <si>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</si>
  <si>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</si>
  <si>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</si>
  <si>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</si>
  <si>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</si>
  <si>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</si>
  <si>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</si>
  <si>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</si>
  <si>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</si>
  <si>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</si>
  <si>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</si>
  <si>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</si>
  <si>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</si>
  <si>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</si>
  <si>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</si>
  <si>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</si>
  <si>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</si>
  <si>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</si>
  <si>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</si>
  <si>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</si>
  <si>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</si>
  <si>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</si>
  <si>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</si>
  <si>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</si>
  <si>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</si>
  <si>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</si>
  <si>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</si>
  <si>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</si>
  <si>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</si>
  <si>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</si>
  <si>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</si>
  <si>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</si>
  <si>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</si>
  <si>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</si>
  <si>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</si>
  <si>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</si>
  <si>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</si>
  <si>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</si>
  <si>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</si>
  <si>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</si>
  <si>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</si>
  <si>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</si>
  <si>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</si>
  <si>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</si>
  <si>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</si>
  <si>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</si>
  <si>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</si>
  <si>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</si>
  <si>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</si>
  <si>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</si>
  <si>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</si>
  <si>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</si>
  <si>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</si>
  <si>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</si>
  <si>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</si>
  <si>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</si>
  <si>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</si>
  <si>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</si>
  <si>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</si>
  <si>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</si>
  <si>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</si>
  <si>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</si>
  <si>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</si>
  <si>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</si>
  <si>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</si>
  <si>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</si>
  <si>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</si>
  <si>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</si>
  <si>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</si>
  <si>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</si>
  <si>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</si>
  <si>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</si>
  <si>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</si>
  <si>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</si>
  <si>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</si>
  <si>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</si>
  <si>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</si>
  <si>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</si>
  <si>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</si>
  <si>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</si>
  <si>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</si>
  <si>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</si>
  <si>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</si>
  <si>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</si>
  <si>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</si>
  <si>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</si>
  <si>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</si>
  <si>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</si>
  <si>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</si>
  <si>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</si>
  <si>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</si>
  <si>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</si>
  <si>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</si>
  <si>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</si>
  <si>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</si>
  <si>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</si>
  <si>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</si>
  <si>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</si>
  <si>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</si>
  <si>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</si>
  <si>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</si>
  <si>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</si>
  <si>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</si>
  <si>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</si>
  <si>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</si>
  <si>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</si>
  <si>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</si>
  <si>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</si>
  <si>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</si>
  <si>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</si>
  <si>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</si>
  <si>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</si>
  <si>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</si>
  <si>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</si>
  <si>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</si>
  <si>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</si>
  <si>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</si>
  <si>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</si>
  <si>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</si>
  <si>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</si>
  <si>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</si>
  <si>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</si>
  <si>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</si>
  <si>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</si>
  <si>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</si>
  <si>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</si>
  <si>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</si>
  <si>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</si>
  <si>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</si>
  <si>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</si>
  <si>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</si>
  <si>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</si>
  <si>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</si>
  <si>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</si>
  <si>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</si>
  <si>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</si>
  <si>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</si>
  <si>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</si>
  <si>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</si>
  <si>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</si>
  <si>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</si>
  <si>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</si>
  <si>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</si>
  <si>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</si>
  <si>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</si>
  <si>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</si>
  <si>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</si>
  <si>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</si>
  <si>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</si>
  <si>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</si>
  <si>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</si>
  <si>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</si>
  <si>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</si>
  <si>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</si>
  <si>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</si>
  <si>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</si>
  <si>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</si>
  <si>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</si>
  <si>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</si>
  <si>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</si>
  <si>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</si>
  <si>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</si>
  <si>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</si>
  <si>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</si>
  <si>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</si>
  <si>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</si>
  <si>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</si>
  <si>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</si>
  <si>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</si>
  <si>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</si>
  <si>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</si>
  <si>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</si>
  <si>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</si>
  <si>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</si>
  <si>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</si>
  <si>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</si>
  <si>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</si>
  <si>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</si>
  <si>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</si>
  <si>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</si>
  <si>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</si>
  <si>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</si>
  <si>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</si>
  <si>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</si>
  <si>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</si>
  <si>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</si>
  <si>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</si>
  <si>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</si>
  <si>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</si>
  <si>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</si>
  <si>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</si>
  <si>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</si>
  <si>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</si>
  <si>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</si>
  <si>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</si>
  <si>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</si>
  <si>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</si>
  <si>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</si>
  <si>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</si>
  <si>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</si>
  <si>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</si>
  <si>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</si>
  <si>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</si>
  <si>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</si>
  <si>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</si>
  <si>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</si>
  <si>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</si>
  <si>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</si>
  <si>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</si>
  <si>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</si>
  <si>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</si>
  <si>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</si>
  <si>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</si>
  <si>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</si>
  <si>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</si>
  <si>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</si>
  <si>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</si>
  <si>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</si>
  <si>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</si>
  <si>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</si>
  <si>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</si>
  <si>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</si>
  <si>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</si>
  <si>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</si>
  <si>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</si>
  <si>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</si>
  <si>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</si>
  <si>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</si>
  <si>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</si>
  <si>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</si>
  <si>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</si>
  <si>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</si>
  <si>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</si>
  <si>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</si>
  <si>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</si>
  <si>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</si>
  <si>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</si>
  <si>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</si>
  <si>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</si>
  <si>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</si>
  <si>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</si>
  <si>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</si>
  <si>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</si>
  <si>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</si>
  <si>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</si>
  <si>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</si>
  <si>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</si>
  <si>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</si>
  <si>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</si>
  <si>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</si>
  <si>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</si>
  <si>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</si>
  <si>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</si>
  <si>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</si>
  <si>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</si>
  <si>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</si>
  <si>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</si>
  <si>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</si>
  <si>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</si>
  <si>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</si>
  <si>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</si>
  <si>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</si>
  <si>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</si>
  <si>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</si>
  <si>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</si>
  <si>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</si>
  <si>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</si>
  <si>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</si>
  <si>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</si>
  <si>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</si>
  <si>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</si>
  <si>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</si>
  <si>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</si>
  <si>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</si>
  <si>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</si>
  <si>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</si>
  <si>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</si>
  <si>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</si>
  <si>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</si>
  <si>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</si>
  <si>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</si>
  <si>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</si>
  <si>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</si>
  <si>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</si>
  <si>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</si>
  <si>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</si>
  <si>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</si>
  <si>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</si>
  <si>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</si>
  <si>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</si>
  <si>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</si>
  <si>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</si>
  <si>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</si>
  <si>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</si>
  <si>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</si>
  <si>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</si>
  <si>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</si>
  <si>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</si>
  <si>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</si>
  <si>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</si>
  <si>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</si>
  <si>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</si>
  <si>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</si>
  <si>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</si>
  <si>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</si>
  <si>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</si>
  <si>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</si>
  <si>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</si>
  <si>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</si>
  <si>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</si>
  <si>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</si>
  <si>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</si>
  <si>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</si>
  <si>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</si>
  <si>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</si>
  <si>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</si>
  <si>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</si>
  <si>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</si>
  <si>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</si>
  <si>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</si>
  <si>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</si>
  <si>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</si>
  <si>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</si>
  <si>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</si>
  <si>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</si>
  <si>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</si>
  <si>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</si>
  <si>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</si>
  <si>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</si>
  <si>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</si>
  <si>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</si>
  <si>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</si>
  <si>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</si>
  <si>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</si>
  <si>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</si>
  <si>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</si>
  <si>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</si>
  <si>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</si>
  <si>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</si>
  <si>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</si>
  <si>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</si>
  <si>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</si>
  <si>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</si>
  <si>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</si>
  <si>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</si>
  <si>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</si>
  <si>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</si>
  <si>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</si>
  <si>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</si>
  <si>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</si>
  <si>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</si>
  <si>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</si>
  <si>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</si>
  <si>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</si>
  <si>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</si>
  <si>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</si>
  <si>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</si>
  <si>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</si>
  <si>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</si>
  <si>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</si>
  <si>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</si>
  <si>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</si>
  <si>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</si>
  <si>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</si>
  <si>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</si>
  <si>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</si>
  <si>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</si>
  <si>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</si>
  <si>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</si>
  <si>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</si>
  <si>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</si>
  <si>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</si>
  <si>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</si>
  <si>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</si>
  <si>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</si>
  <si>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</si>
  <si>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</si>
  <si>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</si>
  <si>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</si>
  <si>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</si>
  <si>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</si>
  <si>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</si>
  <si>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</si>
  <si>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</si>
  <si>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</si>
  <si>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</si>
  <si>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</si>
  <si>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</si>
  <si>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</si>
  <si>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</si>
  <si>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</si>
  <si>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</si>
  <si>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</si>
  <si>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</si>
  <si>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</si>
  <si>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</si>
  <si>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</si>
  <si>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</si>
  <si>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</si>
  <si>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</si>
  <si>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</si>
  <si>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</si>
  <si>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</si>
  <si>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</si>
  <si>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</si>
  <si>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</si>
  <si>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</si>
  <si>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</si>
  <si>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</si>
  <si>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</si>
  <si>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</si>
  <si>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</si>
  <si>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</si>
  <si>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</si>
  <si>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</si>
  <si>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</si>
  <si>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</si>
  <si>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</si>
  <si>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</si>
  <si>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</si>
  <si>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</si>
  <si>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</si>
  <si>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</si>
  <si>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</si>
  <si>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</si>
  <si>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</si>
  <si>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</si>
  <si>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</si>
  <si>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</si>
  <si>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</si>
  <si>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</si>
  <si>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</si>
  <si>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</si>
  <si>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</si>
  <si>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</si>
  <si>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</si>
  <si>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</si>
  <si>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</si>
  <si>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</si>
  <si>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</si>
  <si>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</si>
  <si>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</si>
  <si>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</si>
  <si>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</si>
  <si>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</si>
  <si>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</si>
  <si>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</si>
  <si>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</si>
  <si>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</si>
  <si>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</si>
  <si>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</si>
  <si>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</si>
  <si>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</si>
  <si>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</si>
  <si>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</si>
  <si>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</si>
  <si>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</si>
  <si>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</si>
  <si>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</si>
  <si>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</si>
  <si>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</si>
  <si>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</si>
  <si>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</si>
  <si>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</si>
  <si>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</si>
  <si>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</si>
  <si>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</si>
  <si>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</si>
  <si>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</si>
  <si>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</si>
  <si>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</si>
  <si>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</si>
  <si>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</si>
  <si>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</si>
  <si>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</si>
  <si>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</si>
  <si>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</si>
  <si>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</si>
  <si>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</si>
  <si>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</si>
  <si>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</si>
  <si>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</si>
  <si>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</si>
  <si>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</si>
  <si>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</si>
  <si>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</si>
  <si>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</si>
  <si>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</si>
  <si>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</si>
  <si>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</si>
  <si>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</si>
  <si>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</si>
  <si>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</si>
  <si>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</si>
  <si>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</si>
  <si>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</si>
  <si>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</si>
  <si>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</si>
  <si>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</si>
  <si>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</si>
  <si>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</si>
  <si>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</si>
  <si>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</si>
  <si>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</si>
  <si>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</si>
  <si>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</si>
  <si>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</si>
  <si>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</si>
  <si>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</si>
  <si>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</si>
  <si>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</si>
  <si>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</si>
  <si>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</si>
  <si>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</si>
  <si>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</si>
  <si>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</si>
  <si>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</si>
  <si>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</si>
  <si>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</si>
  <si>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</si>
  <si>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</si>
  <si>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</si>
  <si>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</si>
  <si>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</si>
  <si>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</si>
  <si>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</si>
  <si>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</si>
  <si>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</si>
  <si>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</si>
  <si>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</si>
  <si>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</si>
  <si>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</si>
  <si>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</si>
  <si>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</si>
  <si>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</si>
  <si>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</si>
  <si>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</si>
  <si>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</si>
  <si>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</si>
  <si>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</si>
  <si>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</si>
  <si>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</si>
  <si>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</si>
  <si>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</si>
  <si>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</si>
  <si>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</si>
  <si>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</si>
  <si>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</si>
  <si>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</si>
  <si>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</si>
  <si>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</si>
  <si>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</si>
  <si>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</si>
  <si>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</si>
  <si>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</si>
  <si>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</si>
  <si>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</si>
  <si>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</si>
  <si>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</si>
  <si>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</si>
  <si>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</si>
  <si>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</si>
  <si>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</si>
  <si>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</si>
  <si>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</si>
  <si>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</si>
  <si>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</si>
  <si>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</si>
  <si>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</si>
  <si>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</si>
  <si>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</si>
  <si>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</si>
  <si>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</si>
  <si>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</si>
  <si>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</si>
  <si>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</si>
  <si>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</si>
  <si>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</si>
  <si>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</si>
  <si>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</si>
  <si>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</si>
  <si>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</si>
  <si>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</si>
  <si>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</si>
  <si>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</si>
  <si>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</si>
  <si>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</si>
  <si>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</si>
  <si>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</si>
  <si>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</si>
  <si>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</si>
  <si>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</si>
  <si>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</si>
  <si>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</si>
  <si>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</si>
  <si>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</si>
  <si>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</si>
  <si>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</si>
  <si>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</si>
  <si>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</si>
  <si>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</si>
  <si>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</si>
  <si>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</si>
  <si>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</si>
  <si>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</si>
  <si>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</si>
  <si>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</si>
  <si>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</si>
  <si>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</si>
  <si>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</si>
  <si>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</si>
  <si>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</si>
  <si>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</si>
  <si>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</si>
  <si>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</si>
  <si>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</si>
  <si>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</si>
  <si>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</si>
  <si>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</si>
  <si>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</si>
  <si>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</si>
  <si>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</si>
  <si>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</si>
  <si>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</si>
  <si>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</si>
  <si>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</si>
  <si>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</si>
  <si>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</si>
  <si>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</si>
  <si>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</si>
  <si>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</si>
  <si>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</si>
  <si>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</si>
  <si>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</si>
  <si>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</si>
  <si>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</si>
  <si>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</si>
  <si>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</si>
  <si>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</si>
  <si>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</si>
  <si>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</si>
  <si>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</si>
  <si>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</si>
  <si>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</si>
  <si>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</si>
  <si>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</si>
  <si>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</si>
  <si>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</si>
  <si>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</si>
  <si>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</si>
  <si>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</si>
  <si>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</si>
  <si>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</si>
  <si>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</si>
  <si>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</si>
  <si>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</si>
  <si>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</si>
  <si>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</si>
  <si>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</si>
  <si>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</si>
  <si>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</si>
  <si>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</si>
  <si>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</si>
  <si>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</si>
  <si>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</si>
  <si>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</si>
  <si>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</si>
  <si>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</si>
  <si>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</si>
  <si>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</si>
  <si>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</si>
  <si>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</si>
  <si>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</si>
  <si>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</si>
  <si>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</si>
  <si>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</si>
  <si>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</si>
  <si>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</si>
  <si>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</si>
  <si>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</si>
  <si>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</si>
  <si>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</si>
  <si>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</si>
  <si>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</si>
  <si>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</si>
  <si>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</si>
  <si>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</si>
  <si>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</si>
  <si>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</si>
  <si>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</si>
  <si>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</si>
  <si>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</si>
  <si>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</si>
  <si>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</si>
  <si>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</si>
  <si>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</si>
  <si>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</si>
  <si>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</si>
  <si>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</si>
  <si>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</si>
  <si>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</si>
  <si>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</si>
  <si>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</si>
  <si>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</si>
  <si>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</si>
  <si>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</si>
  <si>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</si>
  <si>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</si>
  <si>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</si>
  <si>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</si>
  <si>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</si>
  <si>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</si>
  <si>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</si>
  <si>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</si>
  <si>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</si>
  <si>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</si>
  <si>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</si>
  <si>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</si>
  <si>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</si>
  <si>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</si>
  <si>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</si>
  <si>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</si>
  <si>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</si>
  <si>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</si>
  <si>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</si>
  <si>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</si>
  <si>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</si>
  <si>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</si>
  <si>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</si>
  <si>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</si>
  <si>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</si>
  <si>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</si>
  <si>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</si>
  <si>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</si>
  <si>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</si>
  <si>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</si>
  <si>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</si>
  <si>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</si>
  <si>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</si>
  <si>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</si>
  <si>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</si>
  <si>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</si>
  <si>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</si>
  <si>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</si>
  <si>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</si>
  <si>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</si>
  <si>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</si>
  <si>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</si>
  <si>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</si>
  <si>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</si>
  <si>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</si>
  <si>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</si>
  <si>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</si>
  <si>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</si>
  <si>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</si>
  <si>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</si>
  <si>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</si>
  <si>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</si>
  <si>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</si>
  <si>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</si>
  <si>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</si>
  <si>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</si>
  <si>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</si>
  <si>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</si>
  <si>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</si>
  <si>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</si>
  <si>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</si>
  <si>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</si>
  <si>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</si>
  <si>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</si>
  <si>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</si>
  <si>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</si>
  <si>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</si>
  <si>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</si>
  <si>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</si>
  <si>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</si>
  <si>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</si>
  <si>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</si>
  <si>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</si>
  <si>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</si>
  <si>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</si>
  <si>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</si>
  <si>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</si>
  <si>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</si>
  <si>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</si>
  <si>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</si>
  <si>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</si>
  <si>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</si>
  <si>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</si>
  <si>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</si>
  <si>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</si>
  <si>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</si>
  <si>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</si>
  <si>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</si>
  <si>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</si>
  <si>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</si>
  <si>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</si>
  <si>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</si>
  <si>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</si>
  <si>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</si>
  <si>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</si>
  <si>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</si>
  <si>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</si>
  <si>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</si>
  <si>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</si>
  <si>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</si>
  <si>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</si>
  <si>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</si>
  <si>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</si>
  <si>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</si>
  <si>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</si>
  <si>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</si>
  <si>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</si>
  <si>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</si>
  <si>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</si>
  <si>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</si>
  <si>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</si>
  <si>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</si>
  <si>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</si>
  <si>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</si>
  <si>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</si>
  <si>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</si>
  <si>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</si>
  <si>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</si>
  <si>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</si>
  <si>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</si>
  <si>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</si>
  <si>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</si>
  <si>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</si>
  <si>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</si>
  <si>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</si>
  <si>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</si>
  <si>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</si>
  <si>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</si>
  <si>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</si>
  <si>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</si>
  <si>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</si>
  <si>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</si>
  <si>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</si>
  <si>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</si>
  <si>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</si>
  <si>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</si>
  <si>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</si>
  <si>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</si>
  <si>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</si>
  <si>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</si>
  <si>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</si>
  <si>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</si>
  <si>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</si>
  <si>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</si>
  <si>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</si>
  <si>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</si>
  <si>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</si>
  <si>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</si>
  <si>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</si>
  <si>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</si>
  <si>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</si>
  <si>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</si>
  <si>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</si>
  <si>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</si>
  <si>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</si>
  <si>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</si>
  <si>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</si>
  <si>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</si>
  <si>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</si>
  <si>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</si>
  <si>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</si>
  <si>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</si>
  <si>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</si>
  <si>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</si>
  <si>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</si>
  <si>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</si>
  <si>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</si>
  <si>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</si>
  <si>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</si>
  <si>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</si>
  <si>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</si>
  <si>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</si>
  <si>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</si>
  <si>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</si>
  <si>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</si>
  <si>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</si>
  <si>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</si>
  <si>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</si>
  <si>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</si>
  <si>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</si>
  <si>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</si>
  <si>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</si>
  <si>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</si>
  <si>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</si>
  <si>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</si>
  <si>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</si>
  <si>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</si>
  <si>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</si>
  <si>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</si>
  <si>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</si>
  <si>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</si>
  <si>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</si>
  <si>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</si>
  <si>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</si>
  <si>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</si>
  <si>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</si>
  <si>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</si>
  <si>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</si>
  <si>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</si>
  <si>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</si>
  <si>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</si>
  <si>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</si>
  <si>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</si>
  <si>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</si>
  <si>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</si>
  <si>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</si>
  <si>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</si>
  <si>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</si>
  <si>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</si>
  <si>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</si>
  <si>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</si>
  <si>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</si>
  <si>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</si>
  <si>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</si>
  <si>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</si>
  <si>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</si>
  <si>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</si>
  <si>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</si>
  <si>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</si>
  <si>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</si>
  <si>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</si>
  <si>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</si>
  <si>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</si>
  <si>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</si>
  <si>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</si>
  <si>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</si>
  <si>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</si>
  <si>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</si>
  <si>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</si>
  <si>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</si>
  <si>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</si>
  <si>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</si>
  <si>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</si>
  <si>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</si>
  <si>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</si>
  <si>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</si>
  <si>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</si>
  <si>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</si>
  <si>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</si>
  <si>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</si>
  <si>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</si>
  <si>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</si>
  <si>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</si>
  <si>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</si>
  <si>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</si>
  <si>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</si>
  <si>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</si>
  <si>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</si>
  <si>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</si>
  <si>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</si>
  <si>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</si>
  <si>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</si>
  <si>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</si>
  <si>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</si>
  <si>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</si>
  <si>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</si>
  <si>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</si>
  <si>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</si>
  <si>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</si>
  <si>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</si>
  <si>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</si>
  <si>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</si>
  <si>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</si>
  <si>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</si>
  <si>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</si>
  <si>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</si>
  <si>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</si>
  <si>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</si>
  <si>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</si>
  <si>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</si>
  <si>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</si>
  <si>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</si>
  <si>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</si>
  <si>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</si>
  <si>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</si>
  <si>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</si>
  <si>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</si>
  <si>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</si>
  <si>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</si>
  <si>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</si>
  <si>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</si>
  <si>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</si>
  <si>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</si>
  <si>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</si>
  <si>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</si>
  <si>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</si>
  <si>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</si>
  <si>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</si>
  <si>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</si>
  <si>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</si>
  <si>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</si>
  <si>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</si>
  <si>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</si>
  <si>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</si>
  <si>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</si>
  <si>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</si>
  <si>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</si>
  <si>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</si>
  <si>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</si>
  <si>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</si>
  <si>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</si>
  <si>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</si>
  <si>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</si>
  <si>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</si>
  <si>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</si>
  <si>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</si>
  <si>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</si>
  <si>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</si>
  <si>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</si>
  <si>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</si>
  <si>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</si>
  <si>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</si>
  <si>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</si>
  <si>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</si>
  <si>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</si>
  <si>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</si>
  <si>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</si>
  <si>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</si>
  <si>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</si>
  <si>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</si>
  <si>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</si>
  <si>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</si>
  <si>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</si>
  <si>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</si>
  <si>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</si>
  <si>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</si>
  <si>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</si>
  <si>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</si>
  <si>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</si>
  <si>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</si>
  <si>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</si>
  <si>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</si>
  <si>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</si>
  <si>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</si>
  <si>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</si>
  <si>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</si>
  <si>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</si>
  <si>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</si>
  <si>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</si>
  <si>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</si>
  <si>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</si>
  <si>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</si>
  <si>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</si>
  <si>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</si>
  <si>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</si>
  <si>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</si>
  <si>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</si>
  <si>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</si>
  <si>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</si>
  <si>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</si>
  <si>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</si>
  <si>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</si>
  <si>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</si>
  <si>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</si>
  <si>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</si>
  <si>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</si>
  <si>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</si>
  <si>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</si>
  <si>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</si>
  <si>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</si>
  <si>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</si>
  <si>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</si>
  <si>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</si>
  <si>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</si>
  <si>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</si>
  <si>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</si>
  <si>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</si>
  <si>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</si>
  <si>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</si>
  <si>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</si>
  <si>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</si>
  <si>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</si>
  <si>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</si>
  <si>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</si>
  <si>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</si>
  <si>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</si>
  <si>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</si>
  <si>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</si>
  <si>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</si>
  <si>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</si>
  <si>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</si>
  <si>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</si>
  <si>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</si>
  <si>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</si>
  <si>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</si>
  <si>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</si>
  <si>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</si>
  <si>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</si>
  <si>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</si>
  <si>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</si>
  <si>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</si>
  <si>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</si>
  <si>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</si>
  <si>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</si>
  <si>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</si>
  <si>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</si>
  <si>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</si>
  <si>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</si>
  <si>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</si>
  <si>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</si>
  <si>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</si>
  <si>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</si>
  <si>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</si>
  <si>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</si>
  <si>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</si>
  <si>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</si>
  <si>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</si>
  <si>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</si>
  <si>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</si>
  <si>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</si>
  <si>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</si>
  <si>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</si>
  <si>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</si>
  <si>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</si>
  <si>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</si>
  <si>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</si>
  <si>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</si>
  <si>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</si>
  <si>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</si>
  <si>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</si>
  <si>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</si>
  <si>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</si>
  <si>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</si>
  <si>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</si>
  <si>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</si>
  <si>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</si>
  <si>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</si>
  <si>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</si>
  <si>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</si>
  <si>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</si>
  <si>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</si>
  <si>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</si>
  <si>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</si>
  <si>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</si>
  <si>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</si>
  <si>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</si>
  <si>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</si>
  <si>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</si>
  <si>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</si>
  <si>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</si>
  <si>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</si>
  <si>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</si>
  <si>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</si>
  <si>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</si>
  <si>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</si>
  <si>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</si>
  <si>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</si>
  <si>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</si>
  <si>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</si>
  <si>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</si>
  <si>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</si>
  <si>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</si>
  <si>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</si>
  <si>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</si>
  <si>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</si>
  <si>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</si>
  <si>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</si>
  <si>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</si>
  <si>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</si>
  <si>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</si>
  <si>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</si>
  <si>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</si>
  <si>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</si>
  <si>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</si>
  <si>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</si>
  <si>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</si>
  <si>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</si>
  <si>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</si>
  <si>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</si>
  <si>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</si>
  <si>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</si>
  <si>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</si>
  <si>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</si>
  <si>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</si>
  <si>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</si>
  <si>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</si>
  <si>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</si>
  <si>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</si>
  <si>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</si>
  <si>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</si>
  <si>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</si>
  <si>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</si>
  <si>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</si>
  <si>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</si>
  <si>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</si>
  <si>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</si>
  <si>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</si>
  <si>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</si>
  <si>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</si>
  <si>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</si>
  <si>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</si>
  <si>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</si>
  <si>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</si>
  <si>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</si>
  <si>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</si>
  <si>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</si>
  <si>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</si>
  <si>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</si>
  <si>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</si>
  <si>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</si>
  <si>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</si>
  <si>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</si>
  <si>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</si>
  <si>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</si>
  <si>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</si>
  <si>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</si>
  <si>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</si>
  <si>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</si>
  <si>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</si>
  <si>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</si>
  <si>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</si>
  <si>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</si>
  <si>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</si>
  <si>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</si>
  <si>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</si>
  <si>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</si>
  <si>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</si>
  <si>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</si>
  <si>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</si>
  <si>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</si>
  <si>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</si>
  <si>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</si>
  <si>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</si>
  <si>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</si>
  <si>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</si>
  <si>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</si>
  <si>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</si>
  <si>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</si>
  <si>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</si>
  <si>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</si>
  <si>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</si>
  <si>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</si>
  <si>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</si>
  <si>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</si>
  <si>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</si>
  <si>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</si>
  <si>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</si>
  <si>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</si>
  <si>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</si>
  <si>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</si>
  <si>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</si>
  <si>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</si>
  <si>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</si>
  <si>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</si>
  <si>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</si>
  <si>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</si>
  <si>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</si>
  <si>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</si>
  <si>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</si>
  <si>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</si>
  <si>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</si>
  <si>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</si>
  <si>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</si>
  <si>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</si>
  <si>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</si>
  <si>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</si>
  <si>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</si>
  <si>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</si>
  <si>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</si>
  <si>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</si>
  <si>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</si>
  <si>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</si>
  <si>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</si>
  <si>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</si>
  <si>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</si>
  <si>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</si>
  <si>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</si>
  <si>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</si>
  <si>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</si>
  <si>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</si>
  <si>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</si>
  <si>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</si>
  <si>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</si>
  <si>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</si>
  <si>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</si>
  <si>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</si>
  <si>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</si>
  <si>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</si>
  <si>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</si>
  <si>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</si>
  <si>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</si>
  <si>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</si>
  <si>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</si>
  <si>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</si>
  <si>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</si>
  <si>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</si>
  <si>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</si>
  <si>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</si>
  <si>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</si>
  <si>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</si>
  <si>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</si>
  <si>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</si>
  <si>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</si>
  <si>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</si>
  <si>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</si>
  <si>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</si>
  <si>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</si>
  <si>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</si>
  <si>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</si>
  <si>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</si>
  <si>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</si>
  <si>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</si>
  <si>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</si>
  <si>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</si>
  <si>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</si>
  <si>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</si>
  <si>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</si>
  <si>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</si>
  <si>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</si>
  <si>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</si>
  <si>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</si>
  <si>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</si>
  <si>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</si>
  <si>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</si>
  <si>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</si>
  <si>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</si>
  <si>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</si>
  <si>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</si>
  <si>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</si>
  <si>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</si>
  <si>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</si>
  <si>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</si>
  <si>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</si>
  <si>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</si>
  <si>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</si>
  <si>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</si>
  <si>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</si>
  <si>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</si>
  <si>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</si>
  <si>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</si>
  <si>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</si>
  <si>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</si>
  <si>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</si>
  <si>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</si>
  <si>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</si>
  <si>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</si>
  <si>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</si>
  <si>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</si>
  <si>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</si>
  <si>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</si>
  <si>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</si>
  <si>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</si>
  <si>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</si>
  <si>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</si>
  <si>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</si>
  <si>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</si>
  <si>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</si>
  <si>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</si>
  <si>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</si>
  <si>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</si>
  <si>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</si>
  <si>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</si>
  <si>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</si>
  <si>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</si>
  <si>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</si>
  <si>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</si>
  <si>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</si>
  <si>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</si>
  <si>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</si>
  <si>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</si>
  <si>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</si>
  <si>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</si>
  <si>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</si>
  <si>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</si>
  <si>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</si>
  <si>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</si>
  <si>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</si>
  <si>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</si>
  <si>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</si>
  <si>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</si>
  <si>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</si>
  <si>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</si>
  <si>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</si>
  <si>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</si>
  <si>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</si>
  <si>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</si>
  <si>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</si>
  <si>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</si>
  <si>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</si>
  <si>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</si>
  <si>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</si>
  <si>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</si>
  <si>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</si>
  <si>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</si>
  <si>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</si>
  <si>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</si>
  <si>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</si>
  <si>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</si>
  <si>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</si>
  <si>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</si>
  <si>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</si>
  <si>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</si>
  <si>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</si>
  <si>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</si>
  <si>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</si>
  <si>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</si>
  <si>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</si>
  <si>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</si>
  <si>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</si>
  <si>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</si>
  <si>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</si>
  <si>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</si>
  <si>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</si>
  <si>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</si>
  <si>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</si>
  <si>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</si>
  <si>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</si>
  <si>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</si>
  <si>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</si>
  <si>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</si>
  <si>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</si>
  <si>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</si>
  <si>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</si>
  <si>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</si>
  <si>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</si>
  <si>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</si>
  <si>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</si>
  <si>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</si>
  <si>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</si>
  <si>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</si>
  <si>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</si>
  <si>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</si>
  <si>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</si>
  <si>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</si>
  <si>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</si>
  <si>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</si>
  <si>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</si>
  <si>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</si>
  <si>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</si>
  <si>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</si>
  <si>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</si>
  <si>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</si>
  <si>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</si>
  <si>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</si>
  <si>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</si>
  <si>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</si>
  <si>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</si>
  <si>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</si>
  <si>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</si>
  <si>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</si>
  <si>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</si>
  <si>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</si>
  <si>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</si>
  <si>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</si>
  <si>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</si>
  <si>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</si>
  <si>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</si>
  <si>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</si>
  <si>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</si>
  <si>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</si>
  <si>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</si>
  <si>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</si>
  <si>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</si>
  <si>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</si>
  <si>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</si>
  <si>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</si>
  <si>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</si>
  <si>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</si>
  <si>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</si>
  <si>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</si>
  <si>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</si>
  <si>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</si>
  <si>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</si>
  <si>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</si>
  <si>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</si>
  <si>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</si>
  <si>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</si>
  <si>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</si>
  <si>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</si>
  <si>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</si>
  <si>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</si>
  <si>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</si>
  <si>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</si>
  <si>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</si>
  <si>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</si>
  <si>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</si>
  <si>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</si>
  <si>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</si>
  <si>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</si>
  <si>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</si>
  <si>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</si>
  <si>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</si>
  <si>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</si>
  <si>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</si>
  <si>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</si>
  <si>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</si>
  <si>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</si>
  <si>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</si>
  <si>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</si>
  <si>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</si>
  <si>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</si>
  <si>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</si>
  <si>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</si>
  <si>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</si>
  <si>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</si>
  <si>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</si>
  <si>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</si>
  <si>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</si>
  <si>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</si>
  <si>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</si>
  <si>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</si>
  <si>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</si>
  <si>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</si>
  <si>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</si>
  <si>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</si>
  <si>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</si>
  <si>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</si>
  <si>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</si>
  <si>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</si>
  <si>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</si>
  <si>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</si>
  <si>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</si>
  <si>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</si>
  <si>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</si>
  <si>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</si>
  <si>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</si>
  <si>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</si>
  <si>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</si>
  <si>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</si>
  <si>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</si>
  <si>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</si>
  <si>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</si>
  <si>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</si>
  <si>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</si>
  <si>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</si>
  <si>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</si>
  <si>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</si>
  <si>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</si>
  <si>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</si>
  <si>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</si>
  <si>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</si>
  <si>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</si>
  <si>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</si>
  <si>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</si>
  <si>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</si>
  <si>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</si>
  <si>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</si>
  <si>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</si>
  <si>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</si>
  <si>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</si>
  <si>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</si>
  <si>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</si>
  <si>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</si>
  <si>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</si>
  <si>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</si>
  <si>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</si>
  <si>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</si>
  <si>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</si>
  <si>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</si>
  <si>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</si>
  <si>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</si>
  <si>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</si>
  <si>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</si>
  <si>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</si>
  <si>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</si>
  <si>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</si>
  <si>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</si>
  <si>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</si>
  <si>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</si>
  <si>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</si>
  <si>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</si>
  <si>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</si>
  <si>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</si>
  <si>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</si>
  <si>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</si>
  <si>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</si>
  <si>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</si>
  <si>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</si>
  <si>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</si>
  <si>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</si>
  <si>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</si>
  <si>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</si>
  <si>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</si>
  <si>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</si>
  <si>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</si>
  <si>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</si>
  <si>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</si>
  <si>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</si>
  <si>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</si>
  <si>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</si>
  <si>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</si>
  <si>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</si>
  <si>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</si>
  <si>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</si>
  <si>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</si>
  <si>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</si>
  <si>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</si>
  <si>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</si>
  <si>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</si>
  <si>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</si>
  <si>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</si>
  <si>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</si>
  <si>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</si>
  <si>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</si>
  <si>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</si>
  <si>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</si>
  <si>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</si>
  <si>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</si>
  <si>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</si>
  <si>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</si>
  <si>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</si>
  <si>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</si>
  <si>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</si>
  <si>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</si>
  <si>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</si>
  <si>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</si>
  <si>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</si>
  <si>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</si>
  <si>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</si>
  <si>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</si>
  <si>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</si>
  <si>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</si>
  <si>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</si>
  <si>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</si>
  <si>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</si>
  <si>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</si>
  <si>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</si>
  <si>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</si>
  <si>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</si>
  <si>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</si>
  <si>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</si>
  <si>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</si>
  <si>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</si>
  <si>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</si>
  <si>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</si>
  <si>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</si>
  <si>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</si>
  <si>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</si>
  <si>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</si>
  <si>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</si>
  <si>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</si>
  <si>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</si>
  <si>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</si>
  <si>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</si>
  <si>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</si>
  <si>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</si>
  <si>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</si>
  <si>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</si>
  <si>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</si>
  <si>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</si>
  <si>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</si>
  <si>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</si>
  <si>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</si>
  <si>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</si>
  <si>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</si>
  <si>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</si>
  <si>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</si>
  <si>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</si>
  <si>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</si>
  <si>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</si>
  <si>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</si>
  <si>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</si>
  <si>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</si>
  <si>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</si>
  <si>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</si>
  <si>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</si>
  <si>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</si>
  <si>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</si>
  <si>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</si>
  <si>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</si>
  <si>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</si>
  <si>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</si>
  <si>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</si>
  <si>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</si>
  <si>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</si>
  <si>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</si>
  <si>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</si>
  <si>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</si>
  <si>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</si>
  <si>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</si>
  <si>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</si>
  <si>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</si>
  <si>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</si>
  <si>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</si>
  <si>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</si>
  <si>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</si>
  <si>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</si>
  <si>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</si>
  <si>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</si>
  <si>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</si>
  <si>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</si>
  <si>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</si>
  <si>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</si>
  <si>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</si>
  <si>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</si>
  <si>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</si>
  <si>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</si>
  <si>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</si>
  <si>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</si>
  <si>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</si>
  <si>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</si>
  <si>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</si>
  <si>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</si>
  <si>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</si>
  <si>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</si>
  <si>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</si>
  <si>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</si>
  <si>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</si>
  <si>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</si>
  <si>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</si>
  <si>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</si>
  <si>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</si>
  <si>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</si>
  <si>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</si>
  <si>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</si>
  <si>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</si>
  <si>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</si>
  <si>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</si>
  <si>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</si>
  <si>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</si>
  <si>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</si>
  <si>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</si>
  <si>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</si>
  <si>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</si>
  <si>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</si>
  <si>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</si>
  <si>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</si>
  <si>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</si>
  <si>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</si>
  <si>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</si>
  <si>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</si>
  <si>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</si>
  <si>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</si>
  <si>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</si>
  <si>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</si>
  <si>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</si>
  <si>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</si>
  <si>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</si>
  <si>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</si>
  <si>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</si>
  <si>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</si>
  <si>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</si>
  <si>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</si>
  <si>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</si>
  <si>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</si>
  <si>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</si>
  <si>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</si>
  <si>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</si>
  <si>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</si>
  <si>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</si>
  <si>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</si>
  <si>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</si>
  <si>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</si>
  <si>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</si>
  <si>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</si>
  <si>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</si>
  <si>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</si>
  <si>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</si>
  <si>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</si>
  <si>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</si>
  <si>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</si>
  <si>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</si>
  <si>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</si>
  <si>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</si>
  <si>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</si>
  <si>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</si>
  <si>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</si>
  <si>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</si>
  <si>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</si>
  <si>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</si>
  <si>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</si>
  <si>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</si>
  <si>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</si>
  <si>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</si>
  <si>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</si>
  <si>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</si>
  <si>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</si>
  <si>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</si>
  <si>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</si>
  <si>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</si>
  <si>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</si>
  <si>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</si>
  <si>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</si>
  <si>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</si>
  <si>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</si>
  <si>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</si>
  <si>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</si>
  <si>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</si>
  <si>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</si>
  <si>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</si>
  <si>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</si>
  <si>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</si>
  <si>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</si>
  <si>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</si>
  <si>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</si>
  <si>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</si>
  <si>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</si>
  <si>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</si>
  <si>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</si>
  <si>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</si>
  <si>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</si>
  <si>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</si>
  <si>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</si>
  <si>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</si>
  <si>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</si>
  <si>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</si>
  <si>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</si>
  <si>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</si>
  <si>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</si>
  <si>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</si>
  <si>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</si>
  <si>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</si>
  <si>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</si>
  <si>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</si>
  <si>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</si>
  <si>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</si>
  <si>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</si>
  <si>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</si>
  <si>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</si>
  <si>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</si>
  <si>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</si>
  <si>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</si>
  <si>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</si>
  <si>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</si>
  <si>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</si>
  <si>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</si>
  <si>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</si>
  <si>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</si>
  <si>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</si>
  <si>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</si>
  <si>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</si>
  <si>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</si>
  <si>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</si>
  <si>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</si>
  <si>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</si>
  <si>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</si>
  <si>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</si>
  <si>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</si>
  <si>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</si>
  <si>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</si>
  <si>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</si>
  <si>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</si>
  <si>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</si>
  <si>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</si>
  <si>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</si>
  <si>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</si>
  <si>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</si>
  <si>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</si>
  <si>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</si>
  <si>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</si>
  <si>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</si>
  <si>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</si>
  <si>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</si>
  <si>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</si>
  <si>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</si>
  <si>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</si>
  <si>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</si>
  <si>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</si>
  <si>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</si>
  <si>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</si>
  <si>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</si>
  <si>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</si>
  <si>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</si>
  <si>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</si>
  <si>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</si>
  <si>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</si>
  <si>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</si>
  <si>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</si>
  <si>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</si>
  <si>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</si>
  <si>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</si>
  <si>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</si>
  <si>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</si>
  <si>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</si>
  <si>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</si>
  <si>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</si>
  <si>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</si>
  <si>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</si>
  <si>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</si>
  <si>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</si>
  <si>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</si>
  <si>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</si>
  <si>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</si>
  <si>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</si>
  <si>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</si>
  <si>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</si>
  <si>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</si>
  <si>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</si>
  <si>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</si>
  <si>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</si>
  <si>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</si>
  <si>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</si>
  <si>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</si>
  <si>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</si>
  <si>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</si>
  <si>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</si>
  <si>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</si>
  <si>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</si>
  <si>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</si>
  <si>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</si>
  <si>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</si>
  <si>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</si>
  <si>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</si>
  <si>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</si>
  <si>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</si>
  <si>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</si>
  <si>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</si>
  <si>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</si>
  <si>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</si>
  <si>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</si>
  <si>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</si>
  <si>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</si>
  <si>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</si>
  <si>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</si>
  <si>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</si>
  <si>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</si>
  <si>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</si>
  <si>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</si>
  <si>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</si>
  <si>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</si>
  <si>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</si>
  <si>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</si>
  <si>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</si>
  <si>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</si>
  <si>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</si>
  <si>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</si>
  <si>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</si>
  <si>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</si>
  <si>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</si>
  <si>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</si>
  <si>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</si>
  <si>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</si>
  <si>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</si>
  <si>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</si>
  <si>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</si>
  <si>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</si>
  <si>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</si>
  <si>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</si>
  <si>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</si>
  <si>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</si>
  <si>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</si>
  <si>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</si>
  <si>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</si>
  <si>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</si>
  <si>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</si>
  <si>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</si>
  <si>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</si>
  <si>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</si>
  <si>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</si>
  <si>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</si>
  <si>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</si>
  <si>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</si>
  <si>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</si>
  <si>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</si>
  <si>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</si>
  <si>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</si>
  <si>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</si>
  <si>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</si>
  <si>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</si>
  <si>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</si>
  <si>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</si>
  <si>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</si>
  <si>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</si>
  <si>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</si>
  <si>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</si>
  <si>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</si>
  <si>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</si>
  <si>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</si>
  <si>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</si>
  <si>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</si>
  <si>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</si>
  <si>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</si>
  <si>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</si>
  <si>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</si>
  <si>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</si>
  <si>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</si>
  <si>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</si>
  <si>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</si>
  <si>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</si>
  <si>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</si>
  <si>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</si>
  <si>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</si>
  <si>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</si>
  <si>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</si>
  <si>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</si>
  <si>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</si>
  <si>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</si>
  <si>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</si>
  <si>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</si>
  <si>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</si>
  <si>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</si>
  <si>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</si>
  <si>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</si>
  <si>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</si>
  <si>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</si>
  <si>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</si>
  <si>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</si>
  <si>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</si>
  <si>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</si>
  <si>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</si>
  <si>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</si>
  <si>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</si>
  <si>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</si>
  <si>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</si>
  <si>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</si>
  <si>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</si>
  <si>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</si>
  <si>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</si>
  <si>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</si>
  <si>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</si>
  <si>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</si>
  <si>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</si>
  <si>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</si>
  <si>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</si>
  <si>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</si>
  <si>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</si>
  <si>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</si>
  <si>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</si>
  <si>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</si>
  <si>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</si>
  <si>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</si>
  <si>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</si>
  <si>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</si>
  <si>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</si>
  <si>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</si>
  <si>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</si>
  <si>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</si>
  <si>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</si>
  <si>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</si>
  <si>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</si>
  <si>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</si>
  <si>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</si>
  <si>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</si>
  <si>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</si>
  <si>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</si>
  <si>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</si>
  <si>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</si>
  <si>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</si>
  <si>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</si>
  <si>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</si>
  <si>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</si>
  <si>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</si>
  <si>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</si>
  <si>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</si>
  <si>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</si>
  <si>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</si>
  <si>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</si>
  <si>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</si>
  <si>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</si>
  <si>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</si>
  <si>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</si>
  <si>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</si>
  <si>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</si>
  <si>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</si>
  <si>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</si>
  <si>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</si>
  <si>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</si>
  <si>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</si>
  <si>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</si>
  <si>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</si>
  <si>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</si>
  <si>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</si>
  <si>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</si>
  <si>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</si>
  <si>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</si>
  <si>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</si>
  <si>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</si>
  <si>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</si>
  <si>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</si>
  <si>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</si>
  <si>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</si>
  <si>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</si>
  <si>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</si>
  <si>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</si>
  <si>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</si>
  <si>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</si>
  <si>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</si>
  <si>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</si>
  <si>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</si>
  <si>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</si>
  <si>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</si>
  <si>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</si>
  <si>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</si>
  <si>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</si>
  <si>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</si>
  <si>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</si>
  <si>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</si>
  <si>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</si>
  <si>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</si>
  <si>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</si>
  <si>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</si>
  <si>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</si>
  <si>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</si>
  <si>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</si>
  <si>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</si>
  <si>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</si>
  <si>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</si>
  <si>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</si>
  <si>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</si>
  <si>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</si>
  <si>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</si>
  <si>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</si>
  <si>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</si>
  <si>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</si>
  <si>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</si>
  <si>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</si>
  <si>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</si>
  <si>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</si>
  <si>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</si>
  <si>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</si>
  <si>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</si>
  <si>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</si>
  <si>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</si>
  <si>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</si>
  <si>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</si>
  <si>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</si>
  <si>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</si>
  <si>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</si>
  <si>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</si>
  <si>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</si>
  <si>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</si>
  <si>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</si>
  <si>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</si>
  <si>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</si>
  <si>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</si>
  <si>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</si>
  <si>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</si>
  <si>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</si>
  <si>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</si>
  <si>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</si>
  <si>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</si>
  <si>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</si>
  <si>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</si>
  <si>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</si>
  <si>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</si>
  <si>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</si>
  <si>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</si>
  <si>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</si>
  <si>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</si>
  <si>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</si>
  <si>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</si>
  <si>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</si>
  <si>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</si>
  <si>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</si>
  <si>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</si>
  <si>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</si>
  <si>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</si>
  <si>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</si>
  <si>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</si>
  <si>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</si>
  <si>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</si>
  <si>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</si>
  <si>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</si>
  <si>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</si>
  <si>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</si>
  <si>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</si>
  <si>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</si>
  <si>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</si>
  <si>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</si>
  <si>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</si>
  <si>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</si>
  <si>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</si>
  <si>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</si>
  <si>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</si>
  <si>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</si>
  <si>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</si>
  <si>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</si>
  <si>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</si>
  <si>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</si>
  <si>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</si>
  <si>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</si>
  <si>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</si>
  <si>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</si>
  <si>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</si>
  <si>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</si>
  <si>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</si>
  <si>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</si>
  <si>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</si>
  <si>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</si>
  <si>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</si>
  <si>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</si>
  <si>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</si>
  <si>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</si>
  <si>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</si>
  <si>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</si>
  <si>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</si>
  <si>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</si>
  <si>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</si>
  <si>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</si>
  <si>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</si>
  <si>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</si>
  <si>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</si>
  <si>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</si>
  <si>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</si>
  <si>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</si>
  <si>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</si>
  <si>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</si>
  <si>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</si>
  <si>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</si>
  <si>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</si>
  <si>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</si>
  <si>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</si>
  <si>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</si>
  <si>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</si>
  <si>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</si>
  <si>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</si>
  <si>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</si>
  <si>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</si>
  <si>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</si>
  <si>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</si>
  <si>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</si>
  <si>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</si>
  <si>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</si>
  <si>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</si>
  <si>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</si>
  <si>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</si>
  <si>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</si>
  <si>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</si>
  <si>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</si>
  <si>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</si>
  <si>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</si>
  <si>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</si>
  <si>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</si>
  <si>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</si>
  <si>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</si>
  <si>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</si>
  <si>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</si>
  <si>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</si>
  <si>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</si>
  <si>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</si>
  <si>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</si>
  <si>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</si>
  <si>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</si>
  <si>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</si>
  <si>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</si>
  <si>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</si>
  <si>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</si>
  <si>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</si>
  <si>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</si>
  <si>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</si>
  <si>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</si>
  <si>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</si>
  <si>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</si>
  <si>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</si>
  <si>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</si>
  <si>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</si>
  <si>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</si>
  <si>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</si>
  <si>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</si>
  <si>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</si>
  <si>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</si>
  <si>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</si>
  <si>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</si>
  <si>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</si>
  <si>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</si>
  <si>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</si>
  <si>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</si>
  <si>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</si>
  <si>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</si>
  <si>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</si>
  <si>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</si>
  <si>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</si>
  <si>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</si>
  <si>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</si>
  <si>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</si>
  <si>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</si>
  <si>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</si>
  <si>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</si>
  <si>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</si>
  <si>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</si>
  <si>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</si>
  <si>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</si>
  <si>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</si>
  <si>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</si>
  <si>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</si>
  <si>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</si>
  <si>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</si>
  <si>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</si>
  <si>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</si>
  <si>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</si>
  <si>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</si>
  <si>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</si>
  <si>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</si>
  <si>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</si>
  <si>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</si>
  <si>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</si>
  <si>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</si>
  <si>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</si>
  <si>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</si>
  <si>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</si>
  <si>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</si>
  <si>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</si>
  <si>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</si>
  <si>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</si>
  <si>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</si>
  <si>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</si>
  <si>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</si>
  <si>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</si>
  <si>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</si>
  <si>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</si>
  <si>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</si>
  <si>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</si>
  <si>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</si>
  <si>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</si>
  <si>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</si>
  <si>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</si>
  <si>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</si>
  <si>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</si>
  <si>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</si>
  <si>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</si>
  <si>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</si>
  <si>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</si>
  <si>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</si>
  <si>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</si>
  <si>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</si>
  <si>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</si>
  <si>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</si>
  <si>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</si>
  <si>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</si>
  <si>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</si>
  <si>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</si>
  <si>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</si>
  <si>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</si>
  <si>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</si>
  <si>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</si>
  <si>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</si>
  <si>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</si>
  <si>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</si>
  <si>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</si>
  <si>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</si>
  <si>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</si>
  <si>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</si>
  <si>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</si>
  <si>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</si>
  <si>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</si>
  <si>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</si>
  <si>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</si>
  <si>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</si>
  <si>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</si>
  <si>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</si>
  <si>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</si>
  <si>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</si>
  <si>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</si>
  <si>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</si>
  <si>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</si>
  <si>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</si>
  <si>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</si>
  <si>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</si>
  <si>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</si>
  <si>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</si>
  <si>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</si>
  <si>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</si>
  <si>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</si>
  <si>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</si>
  <si>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</si>
  <si>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</si>
  <si>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</si>
  <si>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</si>
  <si>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</si>
  <si>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</si>
  <si>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</si>
  <si>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</si>
  <si>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</si>
  <si>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</si>
  <si>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</si>
  <si>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</si>
  <si>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</si>
  <si>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</si>
  <si>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</si>
  <si>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</si>
  <si>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</si>
  <si>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</si>
  <si>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</si>
  <si>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</si>
  <si>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</si>
  <si>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</si>
  <si>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</si>
  <si>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</si>
  <si>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</si>
  <si>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</si>
  <si>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</si>
  <si>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</si>
  <si>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</si>
  <si>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</si>
  <si>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</si>
  <si>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</si>
  <si>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</si>
  <si>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</si>
  <si>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</si>
  <si>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</si>
  <si>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</si>
  <si>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</si>
  <si>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</si>
  <si>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</si>
  <si>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</si>
  <si>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</si>
  <si>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</si>
  <si>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</si>
  <si>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</si>
  <si>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</si>
  <si>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</si>
  <si>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</si>
  <si>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</si>
  <si>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</si>
  <si>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</si>
  <si>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</si>
  <si>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</si>
  <si>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</si>
  <si>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</si>
  <si>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</si>
  <si>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</si>
  <si>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</si>
  <si>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</si>
  <si>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</si>
  <si>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</si>
  <si>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</si>
  <si>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</si>
  <si>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</si>
  <si>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</si>
  <si>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</si>
  <si>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</si>
  <si>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</si>
  <si>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</si>
  <si>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</si>
  <si>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</si>
  <si>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</si>
  <si>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</si>
  <si>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</si>
  <si>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</si>
  <si>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</si>
  <si>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</si>
  <si>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</si>
  <si>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</si>
  <si>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</si>
  <si>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</si>
  <si>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</si>
  <si>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</si>
  <si>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</si>
  <si>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</si>
  <si>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</si>
  <si>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</si>
  <si>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</si>
  <si>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</si>
  <si>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</si>
  <si>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</si>
  <si>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</si>
  <si>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</si>
  <si>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</si>
  <si>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</si>
  <si>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</si>
  <si>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</si>
  <si>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</si>
  <si>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</si>
  <si>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</si>
  <si>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</si>
  <si>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</si>
  <si>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</si>
  <si>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</si>
  <si>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</si>
  <si>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</si>
  <si>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</si>
  <si>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</si>
  <si>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</si>
  <si>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</si>
  <si>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</si>
  <si>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</si>
  <si>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</si>
  <si>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</si>
  <si>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</si>
  <si>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</si>
  <si>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</si>
  <si>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</si>
  <si>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</si>
  <si>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</si>
  <si>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</si>
  <si>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</si>
  <si>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</si>
  <si>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</si>
  <si>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</si>
  <si>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</si>
  <si>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</si>
  <si>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</si>
  <si>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</si>
  <si>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</si>
  <si>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</si>
  <si>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</si>
  <si>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</si>
  <si>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</si>
  <si>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</si>
  <si>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</si>
  <si>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</si>
  <si>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</si>
  <si>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</si>
  <si>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</si>
  <si>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</si>
  <si>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</si>
  <si>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</si>
  <si>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</si>
  <si>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</si>
  <si>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</si>
  <si>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</si>
  <si>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</si>
  <si>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</si>
  <si>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</si>
  <si>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</si>
  <si>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</si>
  <si>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</si>
  <si>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</si>
  <si>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</si>
  <si>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</si>
  <si>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</si>
  <si>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</si>
  <si>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</si>
  <si>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</si>
  <si>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</si>
  <si>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</si>
  <si>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</si>
  <si>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</si>
  <si>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</si>
  <si>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</si>
  <si>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</si>
  <si>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</si>
  <si>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</si>
  <si>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</si>
  <si>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</si>
  <si>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</si>
  <si>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</si>
  <si>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</si>
  <si>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</si>
  <si>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</si>
  <si>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</si>
  <si>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</si>
  <si>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</si>
  <si>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</si>
  <si>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</si>
  <si>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</si>
  <si>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</si>
  <si>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</si>
  <si>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</si>
  <si>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</si>
  <si>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</si>
  <si>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</si>
  <si>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</si>
  <si>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</si>
  <si>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</si>
  <si>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</si>
  <si>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</si>
  <si>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</si>
  <si>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</si>
  <si>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</si>
  <si>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</si>
  <si>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</si>
  <si>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</si>
  <si>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</si>
  <si>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</si>
  <si>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</si>
  <si>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</si>
  <si>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</si>
  <si>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</si>
  <si>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</si>
  <si>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Würth Elektronik GmbH &amp; Co. KG, Circuit Board Technology (CBT)</t>
  </si>
  <si>
    <t>DE146280107</t>
  </si>
  <si>
    <t>VAT (USt.-IdNr.)</t>
  </si>
  <si>
    <t>Salzstr. 21, 74676 Niedernhall</t>
  </si>
  <si>
    <t>Alexander Braun</t>
  </si>
  <si>
    <t>alexander.braun@we-online.de</t>
  </si>
  <si>
    <t>+49 7622 397 381</t>
  </si>
  <si>
    <t>Daniel Klein</t>
  </si>
  <si>
    <t>CEO</t>
  </si>
  <si>
    <t>cbt@we-online.de</t>
  </si>
  <si>
    <t>+49 7940 946-0</t>
  </si>
  <si>
    <t>100%</t>
  </si>
  <si>
    <t>RBA CoC</t>
  </si>
  <si>
    <t xml:space="preserve">Wuerth Elektronik Code of Conduct
</t>
  </si>
  <si>
    <t>in accordance with EU legislation EU VO 2017_821</t>
  </si>
  <si>
    <t>supplier declarations</t>
  </si>
  <si>
    <t>A.Greinerstraat 14</t>
  </si>
  <si>
    <t>Shared Operational Function Procurement</t>
  </si>
  <si>
    <t>sustainable.procurement@umicore.com</t>
  </si>
  <si>
    <t>none</t>
  </si>
  <si>
    <t>recycled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</si>
</sst>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8"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 fillId="33" borderId="58" xfId="487" applyFill="1" applyBorder="1" applyAlignment="1" applyProtection="1">
      <alignment wrapText="1"/>
      <protection locked="0"/>
    </xf>
    <xf numFmtId="0" fontId="8" fillId="33" borderId="10" xfId="487" applyFill="1" applyBorder="1" applyProtection="1">
      <protection locked="0"/>
    </xf>
    <xf numFmtId="0" fontId="8" fillId="33" borderId="37" xfId="487" applyFill="1" applyBorder="1" applyProtection="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0" fillId="0" borderId="0" xfId="0" applyProtection="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8">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c-file01.we-group.com\c-userhome$\Samuel.Galozi\My%20Documents\Wieland\RMI_CMRT_6.5%2009.05.2025%20-%20Au_R&#252;ckmeldu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lexander.braun@we-online.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we-online.com/en/company/legalinformation/compliance" TargetMode="External"/><Relationship Id="rId4" Type="http://schemas.openxmlformats.org/officeDocument/2006/relationships/hyperlink" Target="mailto:cbt@we-online.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19" zoomScalePageLayoutView="70" workbookViewId="0">
      <selection activeCell="D89" sqref="D89:E8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4"/>
      <c r="G3" s="354"/>
      <c r="H3" s="354"/>
      <c r="I3" s="152"/>
      <c r="J3" s="138" t="s">
        <v>15733</v>
      </c>
      <c r="K3" s="36"/>
      <c r="L3" s="100"/>
      <c r="P3" s="45">
        <f>MATCH($D$3,LN,0)</f>
        <v>1</v>
      </c>
    </row>
    <row r="4" spans="1:34" ht="15.75">
      <c r="A4" s="34"/>
      <c r="B4" s="350" t="str">
        <f ca="1">OFFSET(L!$C$1,MATCH("Declaration"&amp;ADDRESS(ROW(),COLUMN(),4),L!$A:$A,0)-1,SL,,)</f>
        <v>The purpose of this document is to collect sourcing information on tin, tantalum, tungsten and gold used in products</v>
      </c>
      <c r="C4" s="350"/>
      <c r="D4" s="350"/>
      <c r="E4" s="350"/>
      <c r="F4" s="350"/>
      <c r="G4" s="350"/>
      <c r="H4" s="350"/>
      <c r="I4" s="355" t="str">
        <f ca="1">OFFSET(L!$C$1,MATCH("Declaration"&amp;ADDRESS(ROW(),COLUMN(),4),L!$A:$A,0)-1,SL,,)</f>
        <v>Link to Terms &amp; Conditions</v>
      </c>
      <c r="J4" s="355"/>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59" t="str">
        <f ca="1">OFFSET(L!$C$1,MATCH("Declaration"&amp;ADDRESS(ROW(),COLUMN(),4),L!$A:$A,0)-1,SL,,)</f>
        <v>Company Information</v>
      </c>
      <c r="C7" s="359"/>
      <c r="D7" s="359"/>
      <c r="E7" s="359"/>
      <c r="F7" s="359"/>
      <c r="G7" s="359"/>
      <c r="H7" s="359"/>
      <c r="I7" s="359"/>
      <c r="J7" s="359"/>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6" t="s">
        <v>481</v>
      </c>
      <c r="E9" s="357"/>
      <c r="F9" s="357"/>
      <c r="G9" s="358"/>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0" t="str">
        <f ca="1">OFFSET(L!$C$1,MATCH("Declaration"&amp;ADDRESS(ROW(),COLUMN(),4)&amp;LEFT($D$9,1),L!$A:$A,0)-1,SL,,)</f>
        <v>Description of Scope:</v>
      </c>
      <c r="C10" s="122"/>
      <c r="D10" s="351"/>
      <c r="E10" s="352"/>
      <c r="F10" s="352"/>
      <c r="G10" s="352"/>
      <c r="H10" s="352"/>
      <c r="I10" s="352"/>
      <c r="J10" s="353"/>
      <c r="K10" s="36"/>
      <c r="L10" s="115"/>
      <c r="Q10" s="3"/>
      <c r="R10" s="3"/>
      <c r="S10" s="3"/>
      <c r="T10" s="3"/>
      <c r="U10" s="3"/>
      <c r="V10" s="3"/>
      <c r="W10" s="3"/>
      <c r="X10" s="3"/>
      <c r="Y10" s="3"/>
      <c r="Z10" s="3"/>
      <c r="AA10" s="3"/>
      <c r="AB10" s="3"/>
      <c r="AC10" s="3"/>
      <c r="AD10" s="3"/>
      <c r="AE10" s="3"/>
      <c r="AF10" s="3"/>
      <c r="AG10" s="3"/>
      <c r="AH10" s="3"/>
    </row>
    <row r="11" spans="1:34" ht="15.75">
      <c r="A11" s="38"/>
      <c r="B11" s="361"/>
      <c r="C11" s="122"/>
      <c r="D11" s="365" t="str">
        <f ca="1">IF(D9=Q9,OFFSET(L!$C$1,MATCH("Declaration"&amp;ADDRESS(ROW(),COLUMN(),4),L!$A:$A,0)-1,SL,,),"")</f>
        <v/>
      </c>
      <c r="E11" s="366"/>
      <c r="F11" s="366"/>
      <c r="G11" s="366"/>
      <c r="H11" s="366"/>
      <c r="I11" s="366"/>
      <c r="J11" s="36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3" t="s">
        <v>15818</v>
      </c>
      <c r="E12" s="324"/>
      <c r="F12" s="324"/>
      <c r="G12" s="324"/>
      <c r="H12" s="324"/>
      <c r="I12" s="324"/>
      <c r="J12" s="32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3" t="s">
        <v>15819</v>
      </c>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3" t="s">
        <v>15820</v>
      </c>
      <c r="E14" s="324"/>
      <c r="F14" s="324"/>
      <c r="G14" s="324"/>
      <c r="H14" s="324"/>
      <c r="I14" s="324"/>
      <c r="J14" s="32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3" t="s">
        <v>15821</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2" t="s">
        <v>15822</v>
      </c>
      <c r="E16" s="362"/>
      <c r="F16" s="362"/>
      <c r="G16" s="362"/>
      <c r="H16" s="362"/>
      <c r="I16" s="362"/>
      <c r="J16" s="36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15823</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8" t="s">
        <v>15824</v>
      </c>
      <c r="E18" s="379"/>
      <c r="F18" s="379"/>
      <c r="G18" s="379"/>
      <c r="H18" s="379"/>
      <c r="I18" s="379"/>
      <c r="J18" s="38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15825</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2" t="s">
        <v>15826</v>
      </c>
      <c r="E20" s="362"/>
      <c r="F20" s="362"/>
      <c r="G20" s="362"/>
      <c r="H20" s="362"/>
      <c r="I20" s="362"/>
      <c r="J20" s="36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15827</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45784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0"/>
      <c r="E23" s="37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69"/>
      <c r="I37" s="369"/>
      <c r="J37" s="36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477</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3"/>
      <c r="E56" s="364"/>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3"/>
      <c r="E57" s="364"/>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3" t="s">
        <v>15828</v>
      </c>
      <c r="E58" s="364"/>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3"/>
      <c r="E59" s="364"/>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68"/>
      <c r="I61" s="368"/>
      <c r="J61" s="368"/>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68" t="str">
        <f>IF(Q75="(*)","Click here to enter smelter names","")</f>
        <v/>
      </c>
      <c r="I67" s="368"/>
      <c r="J67" s="368"/>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1" t="str">
        <f ca="1">OFFSET(L!$C$1,MATCH("Declaration"&amp;ADDRESS(ROW(),COLUMN(),4),L!$A:$A,0)-1,SL,,)</f>
        <v>Answer the Following Questions at a Company Level</v>
      </c>
      <c r="C73" s="381"/>
      <c r="D73" s="381"/>
      <c r="E73" s="381"/>
      <c r="F73" s="381"/>
      <c r="G73" s="381"/>
      <c r="H73" s="381"/>
      <c r="I73" s="381"/>
      <c r="J73" s="38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t="s">
        <v>15829</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6"/>
      <c r="H76" s="376"/>
      <c r="I76" s="376"/>
      <c r="J76" s="37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15830</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t="s">
        <v>15831</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34" t="s">
        <v>15832</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4" t="s">
        <v>475</v>
      </c>
      <c r="E85" s="375"/>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6"/>
      <c r="H86" s="376"/>
      <c r="I86" s="376"/>
      <c r="J86" s="37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7"/>
      <c r="H88" s="377"/>
      <c r="I88" s="377"/>
      <c r="J88" s="37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3" t="str">
        <f>IF(OR($D$8="",$I$3=""),"","Click here to check required fields completion")</f>
        <v/>
      </c>
      <c r="C90" s="373"/>
      <c r="D90" s="373"/>
      <c r="E90" s="373"/>
      <c r="F90" s="373"/>
      <c r="G90" s="373"/>
      <c r="H90" s="373"/>
      <c r="I90" s="373"/>
      <c r="J90" s="373"/>
      <c r="K90" s="36"/>
      <c r="L90" s="100"/>
      <c r="P90" s="3"/>
      <c r="Q90" s="3"/>
      <c r="R90" s="3"/>
      <c r="S90" s="3"/>
      <c r="T90" s="3"/>
      <c r="U90" s="3"/>
      <c r="V90" s="3"/>
      <c r="W90" s="3"/>
      <c r="X90" s="3"/>
      <c r="Y90" s="3"/>
      <c r="Z90" s="3"/>
      <c r="AA90" s="3"/>
      <c r="AB90" s="3"/>
      <c r="AC90" s="3"/>
      <c r="AD90" s="3"/>
      <c r="AE90" s="3"/>
      <c r="AF90" s="3"/>
      <c r="AG90" s="3"/>
      <c r="AH90" s="3"/>
    </row>
    <row r="91" spans="1:34" ht="15.75" thickBot="1">
      <c r="A91" s="371" t="str">
        <f ca="1">OFFSET(L!$C$1,MATCH("General"&amp;"Cpy",L!$A:$A,0)-1,SL,,)</f>
        <v>© 2025 Responsible Minerals Initiative. All rights reserved.</v>
      </c>
      <c r="B91" s="372"/>
      <c r="C91" s="372"/>
      <c r="D91" s="372"/>
      <c r="E91" s="372"/>
      <c r="F91" s="372"/>
      <c r="G91" s="372"/>
      <c r="H91" s="372"/>
      <c r="I91" s="372"/>
      <c r="J91" s="37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Yes</v>
      </c>
    </row>
    <row r="101" spans="2:7" ht="15.75" hidden="1">
      <c r="B101" s="236" t="s">
        <v>2433</v>
      </c>
      <c r="D101" s="282" t="str">
        <f>IF(AND(OR($D$27="Yes",$D$27=""),OR($D$33="Yes",$D$33="")),"Unknown","")</f>
        <v/>
      </c>
      <c r="E101" s="282" t="str">
        <f>IF(AND(OR($D$26="Yes",$D$26=""),OR($D$32="Yes",$D$32="")),"None","")</f>
        <v/>
      </c>
      <c r="G101" s="282" t="str">
        <f>IF(OR($D$28="Yes",$D$28=""),"No","")</f>
        <v>No</v>
      </c>
    </row>
    <row r="102" spans="2:7" ht="15.75" hidden="1">
      <c r="B102" s="236" t="s">
        <v>2434</v>
      </c>
      <c r="D102" s="282" t="str">
        <f>IF(AND(OR($D$28="Yes",$D$28=""),OR($D$34="Yes",$D$34="")),"Yes","")</f>
        <v>Yes</v>
      </c>
      <c r="E102" s="282" t="str">
        <f>IF(AND(OR($D$27="Yes",$D$27=""),OR($D$33="Yes",$D$33="")),"100%","")</f>
        <v/>
      </c>
      <c r="G102" s="282" t="str">
        <f>IF(OR($D$29="Yes",$D$29=""),"Yes","")</f>
        <v/>
      </c>
    </row>
    <row r="103" spans="2:7" ht="15.75" hidden="1">
      <c r="B103" s="236" t="s">
        <v>2435</v>
      </c>
      <c r="D103" s="282" t="str">
        <f>IF(AND(OR($D$28="Yes",$D$28=""),OR($D$34="Yes",$D$34="")),"No","")</f>
        <v>No</v>
      </c>
      <c r="E103" s="282" t="str">
        <f>IF(AND(OR($D$27="Yes",$D$27=""),OR($D$33="Yes",$D$33="")),"Greater than 90%","")</f>
        <v/>
      </c>
      <c r="G103" s="282" t="str">
        <f>IF(OR($D$29="Yes",$D$29=""),"No","")</f>
        <v/>
      </c>
    </row>
    <row r="104" spans="2:7" ht="15.75" hidden="1">
      <c r="B104" s="236" t="s">
        <v>478</v>
      </c>
      <c r="D104" s="282" t="str">
        <f>IF(AND(OR($D$28="Yes",$D$28=""),OR($D$34="Yes",$D$34="")),"Unknown","")</f>
        <v>Unknown</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7" priority="166" stopIfTrue="1">
      <formula>IF($D$22="",TRUE)</formula>
    </cfRule>
  </conditionalFormatting>
  <conditionalFormatting sqref="D26:E26">
    <cfRule type="expression" dxfId="86" priority="144" stopIfTrue="1">
      <formula>IF($D$26="",TRUE)</formula>
    </cfRule>
  </conditionalFormatting>
  <conditionalFormatting sqref="D27:E27">
    <cfRule type="expression" dxfId="85" priority="151" stopIfTrue="1">
      <formula>IF($D$27="",TRUE)</formula>
    </cfRule>
  </conditionalFormatting>
  <conditionalFormatting sqref="D28:E28">
    <cfRule type="expression" dxfId="84" priority="152" stopIfTrue="1">
      <formula>IF($D$28="",TRUE)</formula>
    </cfRule>
  </conditionalFormatting>
  <conditionalFormatting sqref="D29:E29">
    <cfRule type="expression" dxfId="83" priority="153" stopIfTrue="1">
      <formula>IF($D$29="",TRUE)</formula>
    </cfRule>
  </conditionalFormatting>
  <conditionalFormatting sqref="D32:E32">
    <cfRule type="expression" dxfId="82" priority="62" stopIfTrue="1">
      <formula>IF(AND(OR($D$26="Yes",$D$26=""),$D$32=""),1,0)</formula>
    </cfRule>
    <cfRule type="expression" dxfId="81" priority="149" stopIfTrue="1">
      <formula>$P$26=""</formula>
    </cfRule>
  </conditionalFormatting>
  <conditionalFormatting sqref="D33:E33">
    <cfRule type="expression" dxfId="80" priority="50" stopIfTrue="1">
      <formula>$P$27=""</formula>
    </cfRule>
    <cfRule type="expression" dxfId="79" priority="49" stopIfTrue="1">
      <formula>IF(AND(OR($D$27="Yes",$D$27=""),$D$33=""),1,0)</formula>
    </cfRule>
  </conditionalFormatting>
  <conditionalFormatting sqref="D34:E34">
    <cfRule type="expression" dxfId="78" priority="8" stopIfTrue="1">
      <formula>IF(AND(OR($D$28="Yes",$D$28=""),$D$34=""),1,0)</formula>
    </cfRule>
    <cfRule type="expression" dxfId="77" priority="9" stopIfTrue="1">
      <formula>$P$28=""</formula>
    </cfRule>
  </conditionalFormatting>
  <conditionalFormatting sqref="D35:E35">
    <cfRule type="expression" dxfId="76" priority="46" stopIfTrue="1">
      <formula>IF(AND(OR($D$29="Yes",$D$29=""),$D$35=""),1,0)</formula>
    </cfRule>
    <cfRule type="expression" dxfId="75" priority="170" stopIfTrue="1">
      <formula>$P$29=""</formula>
    </cfRule>
  </conditionalFormatting>
  <conditionalFormatting sqref="D38:E38 D44:E44 D50:E50 D56:E56 D62:E62 D68:E68">
    <cfRule type="expression" dxfId="74" priority="25" stopIfTrue="1">
      <formula>$P$26=""</formula>
    </cfRule>
    <cfRule type="expression" dxfId="73" priority="26" stopIfTrue="1">
      <formula>$P$32=""</formula>
    </cfRule>
  </conditionalFormatting>
  <conditionalFormatting sqref="D38:E38">
    <cfRule type="expression" dxfId="72" priority="61" stopIfTrue="1">
      <formula>IF(AND(OR($D$26="Yes",$D$26=""),OR($D$32="Yes",$D$32=""),D38=""),1,0)</formula>
    </cfRule>
  </conditionalFormatting>
  <conditionalFormatting sqref="D39:E39 D45:E45 D51:E51 D57:E57 D63:E63 D69:E69">
    <cfRule type="expression" dxfId="71" priority="19" stopIfTrue="1">
      <formula>$P$33=""</formula>
    </cfRule>
    <cfRule type="expression" dxfId="70" priority="20" stopIfTrue="1">
      <formula>$P$39=""</formula>
    </cfRule>
  </conditionalFormatting>
  <conditionalFormatting sqref="D39:E39">
    <cfRule type="expression" dxfId="69" priority="57" stopIfTrue="1">
      <formula>IF(AND(OR($D$27="Yes",$D$27=""),OR($D$33="Yes",$D$33=""),D39=""),1,0)</formula>
    </cfRule>
  </conditionalFormatting>
  <conditionalFormatting sqref="D40:E40 D46:E46 D52:E52 D58:E58 D64:E64 D70:E70">
    <cfRule type="expression" dxfId="68" priority="14" stopIfTrue="1">
      <formula>$P$28=""</formula>
    </cfRule>
    <cfRule type="expression" dxfId="67" priority="15" stopIfTrue="1">
      <formula>$P$34=""</formula>
    </cfRule>
  </conditionalFormatting>
  <conditionalFormatting sqref="D40:E40">
    <cfRule type="expression" dxfId="66" priority="56" stopIfTrue="1">
      <formula>IF(AND(OR($D$28="Yes",$D$28=""),OR($D$34="Yes",$D$34=""),D40=""),1,0)</formula>
    </cfRule>
  </conditionalFormatting>
  <conditionalFormatting sqref="D41:E41 D47:E47 D53:E53 D59:E59 D65:E65 D71:E71">
    <cfRule type="expression" dxfId="65" priority="10" stopIfTrue="1">
      <formula>$P$29=""</formula>
    </cfRule>
    <cfRule type="expression" dxfId="64" priority="11" stopIfTrue="1">
      <formula>$P$35=""</formula>
    </cfRule>
  </conditionalFormatting>
  <conditionalFormatting sqref="D41:E41">
    <cfRule type="expression" dxfId="63" priority="172" stopIfTrue="1">
      <formula>IF(AND(OR($D$29="Yes",$D$29=""),OR($D$35="Yes",$D$35=""),D41=""),1,0)</formula>
    </cfRule>
  </conditionalFormatting>
  <conditionalFormatting sqref="D44:E44">
    <cfRule type="expression" dxfId="62" priority="60" stopIfTrue="1">
      <formula>IF(AND(OR($D$26="Yes",$D$26=""),OR($D$32="Yes",$D$32=""),D44=""),1,0)</formula>
    </cfRule>
  </conditionalFormatting>
  <conditionalFormatting sqref="D45:E45">
    <cfRule type="expression" dxfId="61" priority="22" stopIfTrue="1">
      <formula>IF(AND(OR($D$27="Yes",$D$27=""),OR($D$33="Yes",$D$33=""),D45=""),1,0)</formula>
    </cfRule>
  </conditionalFormatting>
  <conditionalFormatting sqref="D46:E46">
    <cfRule type="expression" dxfId="60" priority="47" stopIfTrue="1">
      <formula>IF(AND(OR($D$28="Yes",$D$28=""),OR($D$34="Yes",$D$34=""),D46=""),1,0)</formula>
    </cfRule>
  </conditionalFormatting>
  <conditionalFormatting sqref="D47:E47">
    <cfRule type="expression" dxfId="59" priority="55" stopIfTrue="1">
      <formula>IF(AND(OR($D$29="Yes",$D$29=""),OR($D$35="Yes",$D$35=""),D47=""),1,0)</formula>
    </cfRule>
  </conditionalFormatting>
  <conditionalFormatting sqref="D50:E50">
    <cfRule type="expression" dxfId="58" priority="28" stopIfTrue="1">
      <formula>IF(AND(OR($D$26="Yes",$D$26=""),OR($D$32="Yes",$D$32=""),D50=""),1,0)</formula>
    </cfRule>
  </conditionalFormatting>
  <conditionalFormatting sqref="D51:E51">
    <cfRule type="expression" dxfId="57" priority="167" stopIfTrue="1">
      <formula>IF(AND(OR($D$27="Yes",$D$27=""),OR($D$33="Yes",$D$33=""),D51=""),1,0)</formula>
    </cfRule>
  </conditionalFormatting>
  <conditionalFormatting sqref="D52:E52">
    <cfRule type="expression" dxfId="56" priority="18" stopIfTrue="1">
      <formula>IF(AND(OR($D$28="Yes",$D$28=""),OR($D$34="Yes",$D$34=""),D52=""),1,0)</formula>
    </cfRule>
  </conditionalFormatting>
  <conditionalFormatting sqref="D53:E53">
    <cfRule type="expression" dxfId="55" priority="41" stopIfTrue="1">
      <formula>IF(AND(OR($D$29="Yes",$D$29=""),OR($D$35="Yes",$D$35=""),D53=""),1,0)</formula>
    </cfRule>
  </conditionalFormatting>
  <conditionalFormatting sqref="D56:E56">
    <cfRule type="expression" dxfId="54" priority="36" stopIfTrue="1">
      <formula>IF(AND(OR($D$26="Yes",$D$26=""),OR($D$32="Yes",$D$32=""),D56=""),1,0)</formula>
    </cfRule>
  </conditionalFormatting>
  <conditionalFormatting sqref="D57:E57">
    <cfRule type="expression" dxfId="53" priority="24" stopIfTrue="1">
      <formula>IF(AND(OR($D$27="Yes",$D$27=""),OR($D$33="Yes",$D$33=""),D57=""),1,0)</formula>
    </cfRule>
  </conditionalFormatting>
  <conditionalFormatting sqref="D58:E58">
    <cfRule type="expression" dxfId="52" priority="17" stopIfTrue="1">
      <formula>IF(AND(OR($D$28="Yes",$D$28=""),OR($D$34="Yes",$D$34=""),D58=""),1,0)</formula>
    </cfRule>
  </conditionalFormatting>
  <conditionalFormatting sqref="D59:E59">
    <cfRule type="expression" dxfId="51" priority="13" stopIfTrue="1">
      <formula>IF(AND(OR($D$29="Yes",$D$29=""),OR($D$35="Yes",$D$35=""),D59=""),1,0)</formula>
    </cfRule>
  </conditionalFormatting>
  <conditionalFormatting sqref="D62:E62">
    <cfRule type="expression" dxfId="50" priority="35" stopIfTrue="1">
      <formula>IF(AND(OR($D$26="Yes",$D$26=""),OR($D$32="Yes",$D$32=""),D62=""),1,0)</formula>
    </cfRule>
  </conditionalFormatting>
  <conditionalFormatting sqref="D63:E63">
    <cfRule type="expression" dxfId="49" priority="21" stopIfTrue="1">
      <formula>IF(AND(OR($D$27="Yes",$D$27=""),OR($D$33="Yes",$D$33=""),D63=""),1,0)</formula>
    </cfRule>
  </conditionalFormatting>
  <conditionalFormatting sqref="D64:E64">
    <cfRule type="expression" dxfId="48" priority="16" stopIfTrue="1">
      <formula>IF(AND(OR($D$28="Yes",$D$28=""),OR($D$34="Yes",$D$34=""),D64=""),1,0)</formula>
    </cfRule>
  </conditionalFormatting>
  <conditionalFormatting sqref="D65:E65">
    <cfRule type="expression" dxfId="47" priority="12" stopIfTrue="1">
      <formula>IF(AND(OR($D$29="Yes",$D$29=""),OR($D$35="Yes",$D$35=""),D65=""),1,0)</formula>
    </cfRule>
  </conditionalFormatting>
  <conditionalFormatting sqref="D68:E68">
    <cfRule type="expression" dxfId="46" priority="27" stopIfTrue="1">
      <formula>IF(AND(OR($D$26="Yes",$D$26=""),OR($D$32="Yes",$D$32=""),D68=""),1,0)</formula>
    </cfRule>
  </conditionalFormatting>
  <conditionalFormatting sqref="D69:E69">
    <cfRule type="expression" dxfId="45" priority="23" stopIfTrue="1">
      <formula>IF(AND(OR($D$27="Yes",$D$27=""),OR($D$33="Yes",$D$33=""),D69=""),1,0)</formula>
    </cfRule>
  </conditionalFormatting>
  <conditionalFormatting sqref="D70:E70">
    <cfRule type="expression" dxfId="44" priority="169" stopIfTrue="1">
      <formula>IF(AND(OR($D$28="Yes",$D$28=""),OR($D$34="Yes",$D$34=""),D70=""),1,0)</formula>
    </cfRule>
  </conditionalFormatting>
  <conditionalFormatting sqref="D71:E71">
    <cfRule type="expression" dxfId="43" priority="171" stopIfTrue="1">
      <formula>IF(AND(OR($D$29="Yes",$D$29=""),OR($D$35="Yes",$D$35=""),D71=""),1,0)</formula>
    </cfRule>
  </conditionalFormatting>
  <conditionalFormatting sqref="D75:E75 D77:E77 D79:E79 D81:E81 D83 D85:E85 D87:E87 D89:E89">
    <cfRule type="expression" dxfId="42" priority="92" stopIfTrue="1">
      <formula>AND(OR($D$26="No",AND($D$26="Yes",$D$32="No")),OR($D$27="No",AND($D$27="Yes",$D$33="No")),OR($D$28="No",AND($D$28="Yes",$D$34="No")),OR($D$29="No",AND($D$29="Yes",$D$35="No")))</formula>
    </cfRule>
    <cfRule type="expression" dxfId="41" priority="93" stopIfTrue="1">
      <formula>IF(D75="",TRUE)</formula>
    </cfRule>
  </conditionalFormatting>
  <conditionalFormatting sqref="D9:G9">
    <cfRule type="expression" dxfId="40" priority="159" stopIfTrue="1">
      <formula>IF($D$9="",TRUE)</formula>
    </cfRule>
  </conditionalFormatting>
  <conditionalFormatting sqref="D8:J8">
    <cfRule type="expression" dxfId="39" priority="158" stopIfTrue="1">
      <formula>IF($D$8="",TRUE)</formula>
    </cfRule>
  </conditionalFormatting>
  <conditionalFormatting sqref="D10:J10">
    <cfRule type="expression" dxfId="38" priority="173" stopIfTrue="1">
      <formula>IF(AND($D$10="",$D$9=$R$9),TRUE)</formula>
    </cfRule>
    <cfRule type="expression" dxfId="37" priority="63" stopIfTrue="1">
      <formula>IF($D$9=$Q$9,TRUE)</formula>
    </cfRule>
  </conditionalFormatting>
  <conditionalFormatting sqref="G85:J85">
    <cfRule type="expression" dxfId="36" priority="54" stopIfTrue="1">
      <formula>IF(AND($D$85="Yes, using other format (describe)",$G$85=""),TRUE)</formula>
    </cfRule>
  </conditionalFormatting>
  <conditionalFormatting sqref="D15:J15">
    <cfRule type="expression" dxfId="35" priority="6" stopIfTrue="1">
      <formula>IF($D$15="",TRUE)</formula>
    </cfRule>
  </conditionalFormatting>
  <conditionalFormatting sqref="D16:J16">
    <cfRule type="expression" dxfId="34" priority="5" stopIfTrue="1">
      <formula>IF($D$16="",TRUE)</formula>
    </cfRule>
  </conditionalFormatting>
  <conditionalFormatting sqref="D17:J17">
    <cfRule type="expression" dxfId="33" priority="4" stopIfTrue="1">
      <formula>IF($D$17="",TRUE)</formula>
    </cfRule>
  </conditionalFormatting>
  <conditionalFormatting sqref="D18:J18">
    <cfRule type="expression" dxfId="32" priority="7" stopIfTrue="1">
      <formula>IF($D$18="",TRUE)</formula>
    </cfRule>
  </conditionalFormatting>
  <conditionalFormatting sqref="D20:J20">
    <cfRule type="expression" dxfId="31" priority="3" stopIfTrue="1">
      <formula>IF($D$16="",TRUE)</formula>
    </cfRule>
  </conditionalFormatting>
  <conditionalFormatting sqref="D21:J21">
    <cfRule type="expression" dxfId="30" priority="2" stopIfTrue="1">
      <formula>IF($D$17="",TRUE)</formula>
    </cfRule>
  </conditionalFormatting>
  <conditionalFormatting sqref="G77:J77">
    <cfRule type="expression" dxfId="29" priority="1" stopIfTrue="1">
      <formula>IF(AND($D$77="Yes",$G$77=""),TRUE)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11980D8-6194-46F6-9071-94B7F5E74C65}"/>
    <hyperlink ref="D20" r:id="rId4" xr:uid="{1F6478F7-97F1-418E-80B6-AFDF786B8335}"/>
    <hyperlink ref="G77:J77" r:id="rId5" display="Wuerth Elektronik Code of Conduct" xr:uid="{4A9D9E88-8700-41BC-BCF8-1BF3231A97E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Normal="100" zoomScalePageLayoutView="55" workbookViewId="0">
      <selection activeCell="C4" sqref="C4"/>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475</v>
      </c>
    </row>
    <row r="3" spans="1:34" s="221" customFormat="1" ht="177"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2"/>
      <c r="G3" s="385" t="str">
        <f ca="1">OFFSET(L!$C$1,MATCH("General"&amp;"Cpy",L!$A:$A,0)-1,SL,,)</f>
        <v>© 2025 Responsible Minerals Initiative. All rights reserved.</v>
      </c>
      <c r="H3" s="385"/>
      <c r="I3" s="386"/>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181"/>
      <c r="B5" s="182" t="s">
        <v>1098</v>
      </c>
      <c r="C5" s="186" t="s">
        <v>15276</v>
      </c>
      <c r="D5" s="230"/>
      <c r="E5" s="182" t="s">
        <v>1070</v>
      </c>
      <c r="F5" s="182" t="s">
        <v>634</v>
      </c>
      <c r="G5" s="182" t="s">
        <v>13177</v>
      </c>
      <c r="H5" s="183">
        <v>0</v>
      </c>
      <c r="I5" s="184" t="s">
        <v>1510</v>
      </c>
      <c r="J5" s="184" t="s">
        <v>1511</v>
      </c>
      <c r="K5" s="224"/>
      <c r="L5" s="224"/>
      <c r="M5" s="224"/>
      <c r="N5" s="224"/>
      <c r="O5" s="224"/>
      <c r="P5" s="185"/>
      <c r="Q5" s="225"/>
      <c r="R5" s="182" t="str">
        <f ca="1">IF(ISERROR($V5),"",OFFSET('Smelter Look-up'!$C$4,$V5-4,0)&amp;"")</f>
        <v>Agosi AG</v>
      </c>
      <c r="S5" s="181" t="str">
        <f ca="1">IF(B5="","",IF(ISERROR(MATCH($E5,CL,0)),"Unknown",INDIRECT("'C'!$A$"&amp;MATCH($E5,CL,0)+1)))</f>
        <v>DE</v>
      </c>
      <c r="T5" s="181" t="str">
        <f ca="1">IF(B5="","",IF(ISERROR(MATCH($J5,SorP!$B$1:$B$6226,0)),"",INDIRECT("'SorP'!$A$"&amp;MATCH($S5&amp;$J5,SorP!C:C,0))))</f>
        <v>DE-BW</v>
      </c>
      <c r="U5" s="201"/>
      <c r="V5" s="226">
        <f>IF(C5="",NA(),IF(OR(C5="Smelter not listed",C5="Smelter not yet identified"),MATCH($B5&amp;$D5,'Smelter Look-up'!$J:$J,0),MATCH($B5&amp;$C5,'Smelter Look-up'!$J:$J,0)))</f>
        <v>10</v>
      </c>
      <c r="X5" s="227">
        <f t="shared" ref="X5" si="0">IF(AND(C5="Smelter not listed",OR(LEN(D5)=0,LEN(E5)=0)),1,0)</f>
        <v>0</v>
      </c>
      <c r="AB5" s="228" t="str">
        <f t="shared" ref="AB5" si="1">B5&amp;C5</f>
        <v>GoldAgosi AG</v>
      </c>
    </row>
    <row r="6" spans="1:34" s="227" customFormat="1" ht="20.100000000000001" customHeight="1">
      <c r="A6" s="181"/>
      <c r="B6" s="182" t="s">
        <v>1098</v>
      </c>
      <c r="C6" s="186" t="s">
        <v>2236</v>
      </c>
      <c r="D6" s="230"/>
      <c r="E6" s="182" t="s">
        <v>1067</v>
      </c>
      <c r="F6" s="182" t="s">
        <v>637</v>
      </c>
      <c r="G6" s="182" t="s">
        <v>13177</v>
      </c>
      <c r="H6" s="183">
        <v>0</v>
      </c>
      <c r="I6" s="184" t="s">
        <v>1516</v>
      </c>
      <c r="J6" s="184" t="s">
        <v>1517</v>
      </c>
      <c r="K6" s="224"/>
      <c r="L6" s="224"/>
      <c r="M6" s="224"/>
      <c r="N6" s="224"/>
      <c r="O6" s="224"/>
      <c r="P6" s="185"/>
      <c r="Q6" s="225"/>
      <c r="R6" s="182" t="str">
        <f ca="1">IF(ISERROR($V6),"",OFFSET('Smelter Look-up'!$C$4,$V6-4,0)&amp;"")</f>
        <v>Argor-Heraeus S.A.</v>
      </c>
      <c r="S6" s="181" t="str">
        <f t="shared" ref="S6:S37" ca="1" si="2">IF(B6="","",IF(ISERROR(MATCH($E6,CL,0)),"Unknown",INDIRECT("'C'!$A$"&amp;MATCH($E6,CL,0)+1)))</f>
        <v>CH</v>
      </c>
      <c r="T6" s="181" t="str">
        <f ca="1">IF(B6="","",IF(ISERROR(MATCH($J6,SorP!$B$1:$B$6226,0)),"",INDIRECT("'SorP'!$A$"&amp;MATCH($S6&amp;$J6,SorP!C:C,0))))</f>
        <v>CH-TI</v>
      </c>
      <c r="U6" s="201"/>
      <c r="V6" s="226">
        <f>IF(C6="",NA(),IF(OR(C6="Smelter not listed",C6="Smelter not yet identified"),MATCH($B6&amp;$D6,'Smelter Look-up'!$J:$J,0),MATCH($B6&amp;$C6,'Smelter Look-up'!$J:$J,0)))</f>
        <v>28</v>
      </c>
      <c r="X6" s="227">
        <f t="shared" ref="X6:X37" si="3">IF(AND(C6="Smelter not listed",OR(LEN(D6)=0,LEN(E6)=0)),1,0)</f>
        <v>0</v>
      </c>
      <c r="AB6" s="228" t="str">
        <f t="shared" ref="AB6:AB37" si="4">B6&amp;C6</f>
        <v>GoldArgor-Heraeus S.A.</v>
      </c>
    </row>
    <row r="7" spans="1:34" s="227" customFormat="1" ht="20.100000000000001" customHeight="1">
      <c r="A7" s="181"/>
      <c r="B7" s="182" t="s">
        <v>1098</v>
      </c>
      <c r="C7" s="186" t="s">
        <v>644</v>
      </c>
      <c r="D7" s="230"/>
      <c r="E7" s="182" t="s">
        <v>1070</v>
      </c>
      <c r="F7" s="182" t="s">
        <v>645</v>
      </c>
      <c r="G7" s="182" t="s">
        <v>13177</v>
      </c>
      <c r="H7" s="183">
        <v>0</v>
      </c>
      <c r="I7" s="184" t="s">
        <v>1510</v>
      </c>
      <c r="J7" s="184" t="s">
        <v>1511</v>
      </c>
      <c r="K7" s="224"/>
      <c r="L7" s="224"/>
      <c r="M7" s="224"/>
      <c r="N7" s="224"/>
      <c r="O7" s="224"/>
      <c r="P7" s="185"/>
      <c r="Q7" s="225"/>
      <c r="R7" s="182" t="str">
        <f ca="1">IF(ISERROR($V7),"",OFFSET('Smelter Look-up'!$C$4,$V7-4,0)&amp;"")</f>
        <v>C. Hafner GmbH + Co. KG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45</v>
      </c>
      <c r="X7" s="227">
        <f t="shared" si="3"/>
        <v>0</v>
      </c>
      <c r="AB7" s="228" t="str">
        <f t="shared" si="4"/>
        <v>GoldC. Hafner GmbH + Co. KG</v>
      </c>
    </row>
    <row r="8" spans="1:34" s="227" customFormat="1" ht="20.100000000000001" customHeight="1">
      <c r="A8" s="181"/>
      <c r="B8" s="182" t="s">
        <v>1098</v>
      </c>
      <c r="C8" s="186" t="s">
        <v>1008</v>
      </c>
      <c r="D8" s="230"/>
      <c r="E8" s="182" t="s">
        <v>1070</v>
      </c>
      <c r="F8" s="182" t="s">
        <v>659</v>
      </c>
      <c r="G8" s="182" t="s">
        <v>13177</v>
      </c>
      <c r="H8" s="183">
        <v>0</v>
      </c>
      <c r="I8" s="184" t="s">
        <v>1510</v>
      </c>
      <c r="J8" s="184" t="s">
        <v>1511</v>
      </c>
      <c r="K8" s="224"/>
      <c r="L8" s="224"/>
      <c r="M8" s="224"/>
      <c r="N8" s="224"/>
      <c r="O8" s="224"/>
      <c r="P8" s="185"/>
      <c r="Q8" s="225"/>
      <c r="R8" s="182" t="str">
        <f ca="1">IF(ISERROR($V8),"",OFFSET('Smelter Look-up'!$C$4,$V8-4,0)&amp;"")</f>
        <v>Heimerle + Meule GmbH</v>
      </c>
      <c r="S8" s="181" t="str">
        <f t="shared" ca="1" si="2"/>
        <v>DE</v>
      </c>
      <c r="T8" s="181" t="str">
        <f ca="1">IF(B8="","",IF(ISERROR(MATCH($J8,SorP!$B$1:$B$6226,0)),"",INDIRECT("'SorP'!$A$"&amp;MATCH($S8&amp;$J8,SorP!C:C,0))))</f>
        <v>DE-BW</v>
      </c>
      <c r="U8" s="201"/>
      <c r="V8" s="226">
        <f>IF(C8="",NA(),IF(OR(C8="Smelter not listed",C8="Smelter not yet identified"),MATCH($B8&amp;$D8,'Smelter Look-up'!$J:$J,0),MATCH($B8&amp;$C8,'Smelter Look-up'!$J:$J,0)))</f>
        <v>104</v>
      </c>
      <c r="X8" s="227">
        <f t="shared" si="3"/>
        <v>0</v>
      </c>
      <c r="AB8" s="228" t="str">
        <f t="shared" si="4"/>
        <v>GoldHeimerle + Meule GmbH</v>
      </c>
    </row>
    <row r="9" spans="1:34" s="227" customFormat="1" ht="20.100000000000001" customHeight="1">
      <c r="A9" s="181"/>
      <c r="B9" s="182" t="s">
        <v>1098</v>
      </c>
      <c r="C9" s="186" t="s">
        <v>14928</v>
      </c>
      <c r="D9" s="230"/>
      <c r="E9" s="182" t="s">
        <v>1070</v>
      </c>
      <c r="F9" s="182" t="s">
        <v>661</v>
      </c>
      <c r="G9" s="182" t="s">
        <v>13177</v>
      </c>
      <c r="H9" s="183">
        <v>0</v>
      </c>
      <c r="I9" s="184" t="s">
        <v>1556</v>
      </c>
      <c r="J9" s="184" t="s">
        <v>4195</v>
      </c>
      <c r="K9" s="224"/>
      <c r="L9" s="224"/>
      <c r="M9" s="224"/>
      <c r="N9" s="224"/>
      <c r="O9" s="224"/>
      <c r="P9" s="185"/>
      <c r="Q9" s="225"/>
      <c r="R9" s="182" t="str">
        <f ca="1">IF(ISERROR($V9),"",OFFSET('Smelter Look-up'!$C$4,$V9-4,0)&amp;"")</f>
        <v>Heraeus Germany GmbH Co. KG</v>
      </c>
      <c r="S9" s="181" t="str">
        <f t="shared" ca="1" si="2"/>
        <v>DE</v>
      </c>
      <c r="T9" s="181" t="str">
        <f ca="1">IF(B9="","",IF(ISERROR(MATCH($J9,SorP!$B$1:$B$6226,0)),"",INDIRECT("'SorP'!$A$"&amp;MATCH($S9&amp;$J9,SorP!C:C,0))))</f>
        <v>DE-HE</v>
      </c>
      <c r="U9" s="201"/>
      <c r="V9" s="226">
        <f>IF(C9="",NA(),IF(OR(C9="Smelter not listed",C9="Smelter not yet identified"),MATCH($B9&amp;$D9,'Smelter Look-up'!$J:$J,0),MATCH($B9&amp;$C9,'Smelter Look-up'!$J:$J,0)))</f>
        <v>108</v>
      </c>
      <c r="X9" s="227">
        <f t="shared" si="3"/>
        <v>0</v>
      </c>
      <c r="AB9" s="228" t="str">
        <f t="shared" si="4"/>
        <v>GoldHeraeus Germany GmbH Co. KG</v>
      </c>
    </row>
    <row r="10" spans="1:34" s="227" customFormat="1" ht="20.100000000000001" customHeight="1">
      <c r="A10" s="181"/>
      <c r="B10" s="182" t="s">
        <v>1098</v>
      </c>
      <c r="C10" s="186" t="s">
        <v>2155</v>
      </c>
      <c r="D10" s="230"/>
      <c r="E10" s="182" t="s">
        <v>1070</v>
      </c>
      <c r="F10" s="182" t="s">
        <v>2157</v>
      </c>
      <c r="G10" s="182" t="s">
        <v>13177</v>
      </c>
      <c r="H10" s="183">
        <v>0</v>
      </c>
      <c r="I10" s="184" t="s">
        <v>1510</v>
      </c>
      <c r="J10" s="184" t="s">
        <v>1511</v>
      </c>
      <c r="K10" s="224"/>
      <c r="L10" s="224"/>
      <c r="M10" s="224"/>
      <c r="N10" s="224"/>
      <c r="O10" s="224"/>
      <c r="P10" s="185"/>
      <c r="Q10" s="225"/>
      <c r="R10" s="182" t="str">
        <f ca="1">IF(ISERROR($V10),"",OFFSET('Smelter Look-up'!$C$4,$V10-4,0)&amp;"")</f>
        <v>WIELAND Edelmetalle GmbH</v>
      </c>
      <c r="S10" s="181" t="str">
        <f t="shared" ca="1" si="2"/>
        <v>DE</v>
      </c>
      <c r="T10" s="181" t="str">
        <f ca="1">IF(B10="","",IF(ISERROR(MATCH($J10,SorP!$B$1:$B$6226,0)),"",INDIRECT("'SorP'!$A$"&amp;MATCH($S10&amp;$J10,SorP!C:C,0))))</f>
        <v>DE-BW</v>
      </c>
      <c r="U10" s="201"/>
      <c r="V10" s="226">
        <f>IF(C10="",NA(),IF(OR(C10="Smelter not listed",C10="Smelter not yet identified"),MATCH($B10&amp;$D10,'Smelter Look-up'!$J:$J,0),MATCH($B10&amp;$C10,'Smelter Look-up'!$J:$J,0)))</f>
        <v>307</v>
      </c>
      <c r="X10" s="227">
        <f t="shared" si="3"/>
        <v>0</v>
      </c>
      <c r="AB10" s="228" t="str">
        <f t="shared" si="4"/>
        <v>GoldWIELAND Edelmetalle GmbH</v>
      </c>
    </row>
    <row r="11" spans="1:34" s="227" customFormat="1" ht="20.100000000000001" customHeight="1">
      <c r="A11" s="181"/>
      <c r="B11" s="182" t="s">
        <v>1098</v>
      </c>
      <c r="C11" s="186" t="s">
        <v>1191</v>
      </c>
      <c r="D11" s="230"/>
      <c r="E11" s="182" t="s">
        <v>1070</v>
      </c>
      <c r="F11" s="182" t="s">
        <v>641</v>
      </c>
      <c r="G11" s="182" t="s">
        <v>13177</v>
      </c>
      <c r="H11" s="183">
        <v>0</v>
      </c>
      <c r="I11" s="184" t="s">
        <v>1523</v>
      </c>
      <c r="J11" s="184" t="s">
        <v>1523</v>
      </c>
      <c r="K11" s="224"/>
      <c r="L11" s="224"/>
      <c r="M11" s="224"/>
      <c r="N11" s="224"/>
      <c r="O11" s="224"/>
      <c r="P11" s="185"/>
      <c r="Q11" s="225"/>
      <c r="R11" s="182" t="str">
        <f ca="1">IF(ISERROR($V11),"",OFFSET('Smelter Look-up'!$C$4,$V11-4,0)&amp;"")</f>
        <v>Aurubis AG</v>
      </c>
      <c r="S11" s="181" t="str">
        <f t="shared" ca="1" si="2"/>
        <v>DE</v>
      </c>
      <c r="T11" s="181" t="str">
        <f ca="1">IF(B11="","",IF(ISERROR(MATCH($J11,SorP!$B$1:$B$6226,0)),"",INDIRECT("'SorP'!$A$"&amp;MATCH($S11&amp;$J11,SorP!C:C,0))))</f>
        <v>DE-HH</v>
      </c>
      <c r="U11" s="201"/>
      <c r="V11" s="226">
        <f>IF(C11="",NA(),IF(OR(C11="Smelter not listed",C11="Smelter not yet identified"),MATCH($B11&amp;$D11,'Smelter Look-up'!$J:$J,0),MATCH($B11&amp;$C11,'Smelter Look-up'!$J:$J,0)))</f>
        <v>39</v>
      </c>
      <c r="X11" s="227">
        <f t="shared" si="3"/>
        <v>0</v>
      </c>
      <c r="AB11" s="228" t="str">
        <f t="shared" si="4"/>
        <v>GoldAurubis AG</v>
      </c>
    </row>
    <row r="12" spans="1:34" s="227" customFormat="1" ht="20.100000000000001" customHeight="1">
      <c r="A12" s="181"/>
      <c r="B12" s="182" t="s">
        <v>1098</v>
      </c>
      <c r="C12" s="186" t="s">
        <v>14943</v>
      </c>
      <c r="D12" s="230"/>
      <c r="E12" s="182" t="s">
        <v>1073</v>
      </c>
      <c r="F12" s="182" t="s">
        <v>14944</v>
      </c>
      <c r="G12" s="182" t="s">
        <v>13177</v>
      </c>
      <c r="H12" s="183">
        <v>0</v>
      </c>
      <c r="I12" s="184" t="s">
        <v>15296</v>
      </c>
      <c r="J12" s="184" t="s">
        <v>12785</v>
      </c>
      <c r="K12" s="224"/>
      <c r="L12" s="224"/>
      <c r="M12" s="224"/>
      <c r="N12" s="224"/>
      <c r="O12" s="224"/>
      <c r="P12" s="185"/>
      <c r="Q12" s="225"/>
      <c r="R12" s="182" t="str">
        <f ca="1">IF(ISERROR($V12),"",OFFSET('Smelter Look-up'!$C$4,$V12-4,0)&amp;"")</f>
        <v>WEEEREFINING</v>
      </c>
      <c r="S12" s="181" t="str">
        <f t="shared" ca="1" si="2"/>
        <v>FR</v>
      </c>
      <c r="T12" s="181" t="str">
        <f ca="1">IF(B12="","",IF(ISERROR(MATCH($J12,SorP!$B$1:$B$6226,0)),"",INDIRECT("'SorP'!$A$"&amp;MATCH($S12&amp;$J12,SorP!C:C,0))))</f>
        <v>FR-NOR</v>
      </c>
      <c r="U12" s="201"/>
      <c r="V12" s="226">
        <f>IF(C12="",NA(),IF(OR(C12="Smelter not listed",C12="Smelter not yet identified"),MATCH($B12&amp;$D12,'Smelter Look-up'!$J:$J,0),MATCH($B12&amp;$C12,'Smelter Look-up'!$J:$J,0)))</f>
        <v>305</v>
      </c>
      <c r="X12" s="227">
        <f t="shared" si="3"/>
        <v>0</v>
      </c>
      <c r="AB12" s="228" t="str">
        <f t="shared" si="4"/>
        <v>GoldWEEEREFINING</v>
      </c>
    </row>
    <row r="13" spans="1:34" s="227" customFormat="1" ht="20.100000000000001" customHeight="1">
      <c r="A13" s="181"/>
      <c r="B13" s="182" t="s">
        <v>1098</v>
      </c>
      <c r="C13" s="186" t="s">
        <v>2474</v>
      </c>
      <c r="D13" s="230"/>
      <c r="E13" s="182" t="s">
        <v>1064</v>
      </c>
      <c r="F13" s="182" t="s">
        <v>719</v>
      </c>
      <c r="G13" s="182" t="s">
        <v>13177</v>
      </c>
      <c r="H13" s="183">
        <v>0</v>
      </c>
      <c r="I13" s="184" t="s">
        <v>1641</v>
      </c>
      <c r="J13" s="184" t="s">
        <v>3104</v>
      </c>
      <c r="K13" s="224"/>
      <c r="L13" s="224"/>
      <c r="M13" s="224"/>
      <c r="N13" s="224"/>
      <c r="O13" s="224"/>
      <c r="P13" s="185"/>
      <c r="Q13" s="225"/>
      <c r="R13" s="182" t="str">
        <f ca="1">IF(ISERROR($V13),"",OFFSET('Smelter Look-up'!$C$4,$V13-4,0)&amp;"")</f>
        <v>Umicore S.A. Business Unit Precious Metals Refining</v>
      </c>
      <c r="S13" s="181" t="str">
        <f t="shared" ca="1" si="2"/>
        <v>BE</v>
      </c>
      <c r="T13" s="181" t="str">
        <f ca="1">IF(B13="","",IF(ISERROR(MATCH($J13,SorP!$B$1:$B$6226,0)),"",INDIRECT("'SorP'!$A$"&amp;MATCH($S13&amp;$J13,SorP!C:C,0))))</f>
        <v>BE-VAN</v>
      </c>
      <c r="U13" s="201"/>
      <c r="V13" s="226">
        <f>IF(C13="",NA(),IF(OR(C13="Smelter not listed",C13="Smelter not yet identified"),MATCH($B13&amp;$D13,'Smelter Look-up'!$J:$J,0),MATCH($B13&amp;$C13,'Smelter Look-up'!$J:$J,0)))</f>
        <v>300</v>
      </c>
      <c r="X13" s="227">
        <f t="shared" si="3"/>
        <v>0</v>
      </c>
      <c r="AB13" s="228" t="str">
        <f t="shared" si="4"/>
        <v>GoldUmicore Precious Metals Refining Hoboken</v>
      </c>
    </row>
    <row r="14" spans="1:34" s="227" customFormat="1" ht="20.100000000000001" customHeight="1">
      <c r="A14" s="262" t="s">
        <v>719</v>
      </c>
      <c r="B14" s="182" t="s">
        <v>1098</v>
      </c>
      <c r="C14" s="186" t="s">
        <v>2474</v>
      </c>
      <c r="D14" s="230" t="s">
        <v>2283</v>
      </c>
      <c r="E14" s="182" t="s">
        <v>1064</v>
      </c>
      <c r="F14" s="182" t="s">
        <v>719</v>
      </c>
      <c r="G14" s="182" t="s">
        <v>13177</v>
      </c>
      <c r="H14" s="183" t="s">
        <v>15833</v>
      </c>
      <c r="I14" s="184" t="s">
        <v>1641</v>
      </c>
      <c r="J14" s="184" t="s">
        <v>3104</v>
      </c>
      <c r="K14" s="224" t="s">
        <v>15834</v>
      </c>
      <c r="L14" s="224" t="s">
        <v>15835</v>
      </c>
      <c r="M14" s="224" t="s">
        <v>15836</v>
      </c>
      <c r="N14" s="224" t="s">
        <v>15837</v>
      </c>
      <c r="O14" s="224" t="s">
        <v>15837</v>
      </c>
      <c r="P14" s="185" t="s">
        <v>477</v>
      </c>
      <c r="Q14" s="225" t="s">
        <v>15836</v>
      </c>
      <c r="R14" s="182" t="str">
        <f ca="1">IF(ISERROR($V14),"",OFFSET('Smelter Look-up'!$C$4,$V14-4,0)&amp;"")</f>
        <v>Umicore S.A. Business Unit Precious Metals Refining</v>
      </c>
      <c r="S14" s="181" t="str">
        <f t="shared" ca="1" si="2"/>
        <v>BE</v>
      </c>
      <c r="T14" s="181" t="str">
        <f ca="1">IF(B14="","",IF(ISERROR(MATCH($J14,SorP!$B$1:$B$6226,0)),"",INDIRECT("'SorP'!$A$"&amp;MATCH($S14&amp;$J14,SorP!C:C,0))))</f>
        <v>BE-VAN</v>
      </c>
      <c r="U14" s="201"/>
      <c r="V14" s="226">
        <f>IF(C14="",NA(),IF(OR(C14="Smelter not listed",C14="Smelter not yet identified"),MATCH($B14&amp;$D14,'Smelter Look-up'!$J:$J,0),MATCH($B14&amp;$C14,'Smelter Look-up'!$J:$J,0)))</f>
        <v>300</v>
      </c>
      <c r="X14" s="227">
        <f t="shared" si="3"/>
        <v>0</v>
      </c>
      <c r="AB14" s="228" t="str">
        <f t="shared" si="4"/>
        <v>GoldUmicore Precious Metals Refining Hoboken</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14:B2504">
    <cfRule type="expression" dxfId="28" priority="13" stopIfTrue="1">
      <formula>IF(B14="",TRUE)</formula>
    </cfRule>
    <cfRule type="expression" dxfId="27" priority="14" stopIfTrue="1">
      <formula>IF(AND(COUNTIF(MetalSmelter,B14&amp;C14)=0,LEN(C14)&gt;0),TRUE,FALSE)</formula>
    </cfRule>
  </conditionalFormatting>
  <conditionalFormatting sqref="C14:C2504">
    <cfRule type="expression" dxfId="26" priority="21" stopIfTrue="1">
      <formula>IF(AND(B14&lt;&gt;"",C14=""),TRUE)</formula>
    </cfRule>
  </conditionalFormatting>
  <conditionalFormatting sqref="D14:D2504">
    <cfRule type="expression" dxfId="25" priority="25" stopIfTrue="1">
      <formula>IF(AND(LEN($C14)&gt;0,AND($C14&lt;&gt;"Smelter Not Listed",ISBLANK($D14))),1,0)</formula>
    </cfRule>
    <cfRule type="expression" dxfId="24" priority="32" stopIfTrue="1">
      <formula>IF(AND(D14="",$C14=$X$4),TRUE)</formula>
    </cfRule>
    <cfRule type="expression" dxfId="23" priority="33" stopIfTrue="1">
      <formula>IF(FIND("!",D14),TRUE)</formula>
    </cfRule>
  </conditionalFormatting>
  <conditionalFormatting sqref="E14:E2504 R5:R2504">
    <cfRule type="expression" dxfId="22" priority="19" stopIfTrue="1">
      <formula>IF(AND(E5="",$C5=$X$4),TRUE)</formula>
    </cfRule>
    <cfRule type="expression" dxfId="21" priority="20" stopIfTrue="1">
      <formula>IF(FIND("!",E5),TRUE)</formula>
    </cfRule>
  </conditionalFormatting>
  <conditionalFormatting sqref="F14:F2504">
    <cfRule type="expression" dxfId="20" priority="17" stopIfTrue="1">
      <formula>IF(AND(LEN($A14)&gt;0,$A14&lt;&gt;$F14),TRUE,FALSE)</formula>
    </cfRule>
  </conditionalFormatting>
  <conditionalFormatting sqref="G14:G2504">
    <cfRule type="expression" dxfId="19" priority="34" stopIfTrue="1">
      <formula>IF(FIND("Enter smelter details",G14),TRUE)</formula>
    </cfRule>
  </conditionalFormatting>
  <conditionalFormatting sqref="B5:B13">
    <cfRule type="expression" dxfId="18" priority="1" stopIfTrue="1">
      <formula>IF(B5="",TRUE)</formula>
    </cfRule>
    <cfRule type="expression" dxfId="17" priority="2" stopIfTrue="1">
      <formula>IF(AND(COUNTIF(MetalSmelter,B5&amp;C5)=0,LEN(C5)&gt;0),TRUE,FALSE)</formula>
    </cfRule>
  </conditionalFormatting>
  <conditionalFormatting sqref="C5:C13">
    <cfRule type="expression" dxfId="16" priority="8" stopIfTrue="1">
      <formula>IF(AND(B5&lt;&gt;"",C5=""),TRUE)</formula>
    </cfRule>
  </conditionalFormatting>
  <conditionalFormatting sqref="D5:D13">
    <cfRule type="expression" dxfId="15" priority="9" stopIfTrue="1">
      <formula>IF(AND(LEN($C5)&gt;0,AND($C5&lt;&gt;"Smelter Not Listed",ISBLANK($D5))),1,0)</formula>
    </cfRule>
    <cfRule type="expression" dxfId="14" priority="10" stopIfTrue="1">
      <formula>IF(AND(D5="",$C5=$X$4),TRUE)</formula>
    </cfRule>
    <cfRule type="expression" dxfId="13" priority="11" stopIfTrue="1">
      <formula>IF(FIND("!",D5),TRUE)</formula>
    </cfRule>
  </conditionalFormatting>
  <conditionalFormatting sqref="E5:E13">
    <cfRule type="expression" dxfId="12" priority="6" stopIfTrue="1">
      <formula>IF(AND(E5="",$C5=$X$4),TRUE)</formula>
    </cfRule>
    <cfRule type="expression" dxfId="11" priority="7" stopIfTrue="1">
      <formula>IF(FIND("!",E5),TRUE)</formula>
    </cfRule>
  </conditionalFormatting>
  <conditionalFormatting sqref="F5:F13">
    <cfRule type="expression" dxfId="10" priority="4" stopIfTrue="1">
      <formula>IF(AND(LEN($A5)&gt;0,$A5&lt;&gt;$F5),TRUE,FALSE)</formula>
    </cfRule>
  </conditionalFormatting>
  <conditionalFormatting sqref="G5:G13">
    <cfRule type="expression" dxfId="9" priority="1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8" stopIfTrue="1" id="{3A2C08C1-A3CB-4039-99D1-6146192A6F94}">
            <xm:f>IF(OR(AND(B14="Tantalum",Declaration!$P$38=""),AND(B14="Tin",Declaration!$P$39=""),AND(B14="Gold",Declaration!$P$40=""),AND(B14="Tungsten",Declaration!$P$41="")),TRUE,FALSE)</xm:f>
            <x14:dxf>
              <fill>
                <patternFill>
                  <bgColor rgb="FFFF0000"/>
                </patternFill>
              </fill>
            </x14:dxf>
          </x14:cfRule>
          <xm:sqref>B14:B2504</xm:sqref>
        </x14:conditionalFormatting>
        <x14:conditionalFormatting xmlns:xm="http://schemas.microsoft.com/office/excel/2006/main">
          <x14:cfRule type="expression" priority="16" stopIfTrue="1" id="{4DF03B03-3E0F-40B2-A5D1-B1DA6639A4FD}">
            <xm:f>IF(OR(AND(B14="Tantalum",Declaration!$P$38=""),AND(B14="Tin",Declaration!$P$39=""),AND(B14="Gold",Declaration!$P$40=""),AND(B14="Tungsten",Declaration!$P$41="")),TRUE,FALSE)</xm:f>
            <x14:dxf>
              <fill>
                <patternFill>
                  <bgColor rgb="FFFF0000"/>
                </patternFill>
              </fill>
            </x14:dxf>
          </x14:cfRule>
          <xm:sqref>C14:C2504</xm:sqref>
        </x14:conditionalFormatting>
        <x14:conditionalFormatting xmlns:xm="http://schemas.microsoft.com/office/excel/2006/main">
          <x14:cfRule type="expression" priority="5" stopIfTrue="1" id="{40019A5E-1BF0-43F1-8BA5-57739B74A132}">
            <xm:f>IF(OR(AND(B5="Tantalum",'\\s-c-file01.we-group.com\c-userhome$\Samuel.Galozi\My Documents\Wieland\[RMI_CMRT_6.5 09.05.2025 - Au_Rückmeldung.xlsx]Declaration'!#REF!=""),AND(B5="Tin",'\\s-c-file01.we-group.com\c-userhome$\Samuel.Galozi\My Documents\Wieland\[RMI_CMRT_6.5 09.05.2025 - Au_Rückmeldung.xlsx]Declaration'!#REF!=""),AND(B5="Gold",'\\s-c-file01.we-group.com\c-userhome$\Samuel.Galozi\My Documents\Wieland\[RMI_CMRT_6.5 09.05.2025 - Au_Rückmeldung.xlsx]Declaration'!#REF!=""),AND(B5="Tungsten",'\\s-c-file01.we-group.com\c-userhome$\Samuel.Galozi\My Documents\Wieland\[RMI_CMRT_6.5 09.05.2025 - Au_Rückmeldung.xlsx]Declaration'!#REF!="")),TRUE,FALSE)</xm:f>
            <x14:dxf>
              <fill>
                <patternFill>
                  <bgColor rgb="FFFF0000"/>
                </patternFill>
              </fill>
            </x14:dxf>
          </x14:cfRule>
          <xm:sqref>B5:B13</xm:sqref>
        </x14:conditionalFormatting>
        <x14:conditionalFormatting xmlns:xm="http://schemas.microsoft.com/office/excel/2006/main">
          <x14:cfRule type="expression" priority="3" stopIfTrue="1" id="{A5A390AF-ED32-4237-9BBB-72EB4840DEE9}">
            <xm:f>IF(OR(AND(B5="Tantalum",'\\s-c-file01.we-group.com\c-userhome$\Samuel.Galozi\My Documents\Wieland\[RMI_CMRT_6.5 09.05.2025 - Au_Rückmeldung.xlsx]Declaration'!#REF!=""),AND(B5="Tin",'\\s-c-file01.we-group.com\c-userhome$\Samuel.Galozi\My Documents\Wieland\[RMI_CMRT_6.5 09.05.2025 - Au_Rückmeldung.xlsx]Declaration'!#REF!=""),AND(B5="Gold",'\\s-c-file01.we-group.com\c-userhome$\Samuel.Galozi\My Documents\Wieland\[RMI_CMRT_6.5 09.05.2025 - Au_Rückmeldung.xlsx]Declaration'!#REF!=""),AND(B5="Tungsten",'\\s-c-file01.we-group.com\c-userhome$\Samuel.Galozi\My Documents\Wieland\[RMI_CMRT_6.5 09.05.2025 - Au_Rückmeldung.xlsx]Declaration'!#REF!="")),TRUE,FALSE)</xm:f>
            <x14:dxf>
              <fill>
                <patternFill>
                  <bgColor rgb="FFFF0000"/>
                </patternFill>
              </fill>
            </x14:dxf>
          </x14:cfRule>
          <xm:sqref>C5:C13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Würth Elektronik GmbH &amp; Co. KG, Circuit Board Technology (CBT)</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Alexander Braun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alexander.braun@we-online.de</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+49 7622 397 381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Daniel Klein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cbt@we-online.de</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45784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 xml:space="preserve">Wuerth Elektronik Code of Conduct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8" t="s">
        <v>869</v>
      </c>
      <c r="C4" s="388"/>
      <c r="D4" s="388"/>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1" t="str">
        <f ca="1">OFFSET(L!$C$1,MATCH("General"&amp;"Cpy",L!$A:$A,0)-1,SL,,)</f>
        <v>© 2025 Responsible Minerals Initiative. All rights reserved.</v>
      </c>
      <c r="C2006" s="391"/>
      <c r="D2006" s="391"/>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Sopalla, Robert</cp:lastModifiedBy>
  <cp:lastPrinted>2015-04-21T20:47:43Z</cp:lastPrinted>
  <dcterms:created xsi:type="dcterms:W3CDTF">2010-06-21T21:00:23Z</dcterms:created>
  <dcterms:modified xsi:type="dcterms:W3CDTF">2025-07-03T09:11:28Z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